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ейтинг УК\2021\1 квартал\"/>
    </mc:Choice>
  </mc:AlternateContent>
  <bookViews>
    <workbookView xWindow="0" yWindow="720" windowWidth="23250" windowHeight="12450"/>
  </bookViews>
  <sheets>
    <sheet name="Ростов-на-Дону" sheetId="2" r:id="rId1"/>
  </sheets>
  <definedNames>
    <definedName name="_xlnm._FilterDatabase" localSheetId="0" hidden="1">'Ростов-на-Дону'!$A$1:$T$196</definedName>
    <definedName name="_xlnm.Print_Area" localSheetId="0">'Ростов-на-Дону'!$A$1:$T$203</definedName>
  </definedNames>
  <calcPr calcId="152511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3" i="2"/>
  <c r="K35" i="2" l="1"/>
  <c r="K39" i="2" l="1"/>
  <c r="K58" i="2"/>
  <c r="M35" i="2"/>
  <c r="O35" i="2" l="1"/>
  <c r="Q35" i="2"/>
  <c r="S35" i="2"/>
  <c r="G35" i="2" l="1"/>
  <c r="M39" i="2"/>
  <c r="O39" i="2"/>
  <c r="Q39" i="2"/>
  <c r="S39" i="2"/>
  <c r="M58" i="2"/>
  <c r="O58" i="2"/>
  <c r="Q58" i="2"/>
  <c r="S58" i="2"/>
  <c r="G58" i="2" l="1"/>
  <c r="G39" i="2"/>
  <c r="L194" i="2"/>
  <c r="N194" i="2"/>
  <c r="P194" i="2"/>
  <c r="R194" i="2"/>
  <c r="H194" i="2"/>
  <c r="J194" i="2"/>
  <c r="S79" i="2" l="1"/>
  <c r="S48" i="2"/>
  <c r="Q79" i="2"/>
  <c r="Q48" i="2"/>
  <c r="O79" i="2"/>
  <c r="O48" i="2"/>
  <c r="M79" i="2"/>
  <c r="M48" i="2"/>
  <c r="M66" i="2" l="1"/>
  <c r="K66" i="2"/>
  <c r="K48" i="2"/>
  <c r="G48" i="2" s="1"/>
  <c r="K79" i="2"/>
  <c r="G79" i="2" s="1"/>
  <c r="K61" i="2" l="1"/>
  <c r="M61" i="2"/>
  <c r="O61" i="2"/>
  <c r="Q61" i="2"/>
  <c r="S61" i="2"/>
  <c r="K64" i="2"/>
  <c r="M64" i="2"/>
  <c r="O64" i="2"/>
  <c r="Q64" i="2"/>
  <c r="S64" i="2"/>
  <c r="K68" i="2"/>
  <c r="M68" i="2"/>
  <c r="O68" i="2"/>
  <c r="Q68" i="2"/>
  <c r="S68" i="2"/>
  <c r="S40" i="2"/>
  <c r="Q40" i="2"/>
  <c r="O40" i="2"/>
  <c r="M40" i="2"/>
  <c r="K40" i="2"/>
  <c r="O66" i="2"/>
  <c r="Q66" i="2"/>
  <c r="S66" i="2"/>
  <c r="G66" i="2" l="1"/>
  <c r="G61" i="2"/>
  <c r="G68" i="2"/>
  <c r="G64" i="2"/>
  <c r="G40" i="2"/>
  <c r="S124" i="2"/>
  <c r="S147" i="2"/>
  <c r="S81" i="2"/>
  <c r="S62" i="2"/>
  <c r="S158" i="2"/>
  <c r="S82" i="2"/>
  <c r="S186" i="2"/>
  <c r="S185" i="2"/>
  <c r="S29" i="2"/>
  <c r="S171" i="2"/>
  <c r="S129" i="2"/>
  <c r="S134" i="2"/>
  <c r="S12" i="2"/>
  <c r="S144" i="2"/>
  <c r="S26" i="2"/>
  <c r="S111" i="2"/>
  <c r="S138" i="2"/>
  <c r="S104" i="2"/>
  <c r="S113" i="2"/>
  <c r="S92" i="2"/>
  <c r="S142" i="2"/>
  <c r="S95" i="2"/>
  <c r="S89" i="2"/>
  <c r="S182" i="2"/>
  <c r="S86" i="2"/>
  <c r="S190" i="2"/>
  <c r="S191" i="2"/>
  <c r="S119" i="2"/>
  <c r="S128" i="2"/>
  <c r="S174" i="2"/>
  <c r="S71" i="2"/>
  <c r="S130" i="2"/>
  <c r="S98" i="2"/>
  <c r="S67" i="2"/>
  <c r="S193" i="2"/>
  <c r="S176" i="2"/>
  <c r="S188" i="2"/>
  <c r="S189" i="2"/>
  <c r="S155" i="2"/>
  <c r="S141" i="2"/>
  <c r="S146" i="2"/>
  <c r="S90" i="2"/>
  <c r="S93" i="2"/>
  <c r="S94" i="2"/>
  <c r="S140" i="2"/>
  <c r="S85" i="2"/>
  <c r="S173" i="2"/>
  <c r="S125" i="2"/>
  <c r="S131" i="2"/>
  <c r="S107" i="2"/>
  <c r="S115" i="2"/>
  <c r="S100" i="2"/>
  <c r="S152" i="2"/>
  <c r="S114" i="2"/>
  <c r="S31" i="2"/>
  <c r="S167" i="2"/>
  <c r="S180" i="2"/>
  <c r="S162" i="2"/>
  <c r="S183" i="2"/>
  <c r="S149" i="2"/>
  <c r="S36" i="2"/>
  <c r="S154" i="2"/>
  <c r="S172" i="2"/>
  <c r="S150" i="2"/>
  <c r="S132" i="2"/>
  <c r="S103" i="2"/>
  <c r="S78" i="2"/>
  <c r="S175" i="2"/>
  <c r="S41" i="2"/>
  <c r="S135" i="2"/>
  <c r="S5" i="2"/>
  <c r="S145" i="2"/>
  <c r="S164" i="2"/>
  <c r="S151" i="2"/>
  <c r="S105" i="2"/>
  <c r="S110" i="2"/>
  <c r="S177" i="2"/>
  <c r="S21" i="2"/>
  <c r="S15" i="2"/>
  <c r="S143" i="2"/>
  <c r="S120" i="2"/>
  <c r="S83" i="2"/>
  <c r="S9" i="2"/>
  <c r="S165" i="2"/>
  <c r="S112" i="2"/>
  <c r="S91" i="2"/>
  <c r="S17" i="2"/>
  <c r="S32" i="2"/>
  <c r="S122" i="2"/>
  <c r="S65" i="2"/>
  <c r="S117" i="2"/>
  <c r="S74" i="2"/>
  <c r="S161" i="2"/>
  <c r="S46" i="2"/>
  <c r="S121" i="2"/>
  <c r="S70" i="2"/>
  <c r="S76" i="2"/>
  <c r="S109" i="2"/>
  <c r="S75" i="2"/>
  <c r="S53" i="2"/>
  <c r="S156" i="2"/>
  <c r="S133" i="2"/>
  <c r="S139" i="2"/>
  <c r="S159" i="2"/>
  <c r="S80" i="2"/>
  <c r="S166" i="2"/>
  <c r="S4" i="2"/>
  <c r="S108" i="2"/>
  <c r="S187" i="2"/>
  <c r="S123" i="2"/>
  <c r="S57" i="2"/>
  <c r="S127" i="2"/>
  <c r="S179" i="2"/>
  <c r="S181" i="2"/>
  <c r="S106" i="2"/>
  <c r="S72" i="2"/>
  <c r="S102" i="2"/>
  <c r="S169" i="2"/>
  <c r="S3" i="2"/>
  <c r="S99" i="2"/>
  <c r="S14" i="2"/>
  <c r="S6" i="2"/>
  <c r="S157" i="2"/>
  <c r="S96" i="2"/>
  <c r="S148" i="2"/>
  <c r="S8" i="2"/>
  <c r="S101" i="2"/>
  <c r="S37" i="2"/>
  <c r="S25" i="2"/>
  <c r="S163" i="2"/>
  <c r="S153" i="2"/>
  <c r="S136" i="2"/>
  <c r="S2" i="2"/>
  <c r="S43" i="2"/>
  <c r="S51" i="2"/>
  <c r="S192" i="2"/>
  <c r="S55" i="2"/>
  <c r="S87" i="2"/>
  <c r="S38" i="2"/>
  <c r="S69" i="2"/>
  <c r="S16" i="2"/>
  <c r="S118" i="2"/>
  <c r="S170" i="2"/>
  <c r="S34" i="2"/>
  <c r="S30" i="2"/>
  <c r="S13" i="2"/>
  <c r="S84" i="2"/>
  <c r="S60" i="2"/>
  <c r="S44" i="2"/>
  <c r="S52" i="2"/>
  <c r="S50" i="2"/>
  <c r="S59" i="2"/>
  <c r="S7" i="2"/>
  <c r="S45" i="2"/>
  <c r="S168" i="2"/>
  <c r="S56" i="2"/>
  <c r="S184" i="2"/>
  <c r="S116" i="2"/>
  <c r="S126" i="2"/>
  <c r="S160" i="2"/>
  <c r="S11" i="2"/>
  <c r="S63" i="2"/>
  <c r="S22" i="2"/>
  <c r="S88" i="2"/>
  <c r="S28" i="2"/>
  <c r="S47" i="2"/>
  <c r="S33" i="2"/>
  <c r="S23" i="2"/>
  <c r="S49" i="2"/>
  <c r="S77" i="2"/>
  <c r="S19" i="2"/>
  <c r="S54" i="2"/>
  <c r="S42" i="2"/>
  <c r="S27" i="2"/>
  <c r="S73" i="2"/>
  <c r="S178" i="2"/>
  <c r="S20" i="2"/>
  <c r="S18" i="2"/>
  <c r="S137" i="2"/>
  <c r="S10" i="2"/>
  <c r="S24" i="2"/>
  <c r="Q124" i="2"/>
  <c r="Q147" i="2"/>
  <c r="Q81" i="2"/>
  <c r="Q62" i="2"/>
  <c r="Q158" i="2"/>
  <c r="Q82" i="2"/>
  <c r="Q186" i="2"/>
  <c r="Q185" i="2"/>
  <c r="Q29" i="2"/>
  <c r="Q171" i="2"/>
  <c r="Q129" i="2"/>
  <c r="Q134" i="2"/>
  <c r="Q12" i="2"/>
  <c r="Q144" i="2"/>
  <c r="Q26" i="2"/>
  <c r="Q111" i="2"/>
  <c r="Q138" i="2"/>
  <c r="Q104" i="2"/>
  <c r="Q113" i="2"/>
  <c r="Q92" i="2"/>
  <c r="Q142" i="2"/>
  <c r="Q95" i="2"/>
  <c r="Q89" i="2"/>
  <c r="Q182" i="2"/>
  <c r="Q86" i="2"/>
  <c r="Q190" i="2"/>
  <c r="Q191" i="2"/>
  <c r="Q119" i="2"/>
  <c r="Q128" i="2"/>
  <c r="Q174" i="2"/>
  <c r="Q71" i="2"/>
  <c r="Q130" i="2"/>
  <c r="Q98" i="2"/>
  <c r="Q67" i="2"/>
  <c r="Q193" i="2"/>
  <c r="Q176" i="2"/>
  <c r="Q188" i="2"/>
  <c r="Q189" i="2"/>
  <c r="Q155" i="2"/>
  <c r="Q141" i="2"/>
  <c r="Q146" i="2"/>
  <c r="Q90" i="2"/>
  <c r="Q93" i="2"/>
  <c r="Q94" i="2"/>
  <c r="Q140" i="2"/>
  <c r="Q85" i="2"/>
  <c r="Q173" i="2"/>
  <c r="Q125" i="2"/>
  <c r="Q131" i="2"/>
  <c r="Q107" i="2"/>
  <c r="Q115" i="2"/>
  <c r="Q100" i="2"/>
  <c r="Q152" i="2"/>
  <c r="Q114" i="2"/>
  <c r="Q31" i="2"/>
  <c r="Q167" i="2"/>
  <c r="Q180" i="2"/>
  <c r="Q162" i="2"/>
  <c r="Q183" i="2"/>
  <c r="Q149" i="2"/>
  <c r="Q36" i="2"/>
  <c r="Q154" i="2"/>
  <c r="Q172" i="2"/>
  <c r="Q150" i="2"/>
  <c r="Q132" i="2"/>
  <c r="Q103" i="2"/>
  <c r="Q78" i="2"/>
  <c r="Q175" i="2"/>
  <c r="Q41" i="2"/>
  <c r="Q135" i="2"/>
  <c r="Q5" i="2"/>
  <c r="Q145" i="2"/>
  <c r="Q164" i="2"/>
  <c r="Q151" i="2"/>
  <c r="Q105" i="2"/>
  <c r="Q110" i="2"/>
  <c r="Q177" i="2"/>
  <c r="Q21" i="2"/>
  <c r="Q15" i="2"/>
  <c r="Q143" i="2"/>
  <c r="Q120" i="2"/>
  <c r="Q83" i="2"/>
  <c r="Q9" i="2"/>
  <c r="Q165" i="2"/>
  <c r="Q112" i="2"/>
  <c r="Q91" i="2"/>
  <c r="Q17" i="2"/>
  <c r="Q32" i="2"/>
  <c r="Q122" i="2"/>
  <c r="Q65" i="2"/>
  <c r="Q117" i="2"/>
  <c r="Q74" i="2"/>
  <c r="Q161" i="2"/>
  <c r="Q46" i="2"/>
  <c r="Q121" i="2"/>
  <c r="Q70" i="2"/>
  <c r="Q76" i="2"/>
  <c r="Q109" i="2"/>
  <c r="Q75" i="2"/>
  <c r="Q53" i="2"/>
  <c r="Q156" i="2"/>
  <c r="Q133" i="2"/>
  <c r="Q139" i="2"/>
  <c r="Q159" i="2"/>
  <c r="Q80" i="2"/>
  <c r="Q166" i="2"/>
  <c r="Q4" i="2"/>
  <c r="Q108" i="2"/>
  <c r="Q187" i="2"/>
  <c r="Q123" i="2"/>
  <c r="Q57" i="2"/>
  <c r="Q127" i="2"/>
  <c r="Q179" i="2"/>
  <c r="Q181" i="2"/>
  <c r="Q106" i="2"/>
  <c r="Q72" i="2"/>
  <c r="Q102" i="2"/>
  <c r="Q169" i="2"/>
  <c r="Q3" i="2"/>
  <c r="Q99" i="2"/>
  <c r="Q14" i="2"/>
  <c r="Q6" i="2"/>
  <c r="Q157" i="2"/>
  <c r="Q96" i="2"/>
  <c r="Q148" i="2"/>
  <c r="Q8" i="2"/>
  <c r="Q101" i="2"/>
  <c r="Q37" i="2"/>
  <c r="Q25" i="2"/>
  <c r="Q163" i="2"/>
  <c r="Q153" i="2"/>
  <c r="Q136" i="2"/>
  <c r="Q2" i="2"/>
  <c r="Q43" i="2"/>
  <c r="Q51" i="2"/>
  <c r="Q192" i="2"/>
  <c r="Q55" i="2"/>
  <c r="Q87" i="2"/>
  <c r="Q38" i="2"/>
  <c r="Q69" i="2"/>
  <c r="Q16" i="2"/>
  <c r="Q118" i="2"/>
  <c r="Q170" i="2"/>
  <c r="Q34" i="2"/>
  <c r="Q30" i="2"/>
  <c r="Q13" i="2"/>
  <c r="Q84" i="2"/>
  <c r="Q60" i="2"/>
  <c r="Q44" i="2"/>
  <c r="Q52" i="2"/>
  <c r="Q50" i="2"/>
  <c r="Q59" i="2"/>
  <c r="Q7" i="2"/>
  <c r="Q45" i="2"/>
  <c r="Q168" i="2"/>
  <c r="Q56" i="2"/>
  <c r="Q184" i="2"/>
  <c r="Q116" i="2"/>
  <c r="Q126" i="2"/>
  <c r="Q160" i="2"/>
  <c r="Q11" i="2"/>
  <c r="Q63" i="2"/>
  <c r="Q22" i="2"/>
  <c r="Q88" i="2"/>
  <c r="Q28" i="2"/>
  <c r="Q47" i="2"/>
  <c r="Q33" i="2"/>
  <c r="Q23" i="2"/>
  <c r="Q49" i="2"/>
  <c r="Q77" i="2"/>
  <c r="Q19" i="2"/>
  <c r="Q54" i="2"/>
  <c r="Q42" i="2"/>
  <c r="Q27" i="2"/>
  <c r="Q73" i="2"/>
  <c r="Q178" i="2"/>
  <c r="Q20" i="2"/>
  <c r="Q18" i="2"/>
  <c r="Q137" i="2"/>
  <c r="Q10" i="2"/>
  <c r="Q24" i="2"/>
  <c r="O124" i="2"/>
  <c r="O147" i="2"/>
  <c r="O81" i="2"/>
  <c r="O62" i="2"/>
  <c r="O158" i="2"/>
  <c r="O82" i="2"/>
  <c r="O186" i="2"/>
  <c r="O185" i="2"/>
  <c r="O29" i="2"/>
  <c r="O171" i="2"/>
  <c r="O129" i="2"/>
  <c r="O134" i="2"/>
  <c r="O12" i="2"/>
  <c r="O144" i="2"/>
  <c r="O26" i="2"/>
  <c r="O111" i="2"/>
  <c r="O138" i="2"/>
  <c r="O104" i="2"/>
  <c r="O113" i="2"/>
  <c r="O92" i="2"/>
  <c r="O142" i="2"/>
  <c r="O95" i="2"/>
  <c r="O89" i="2"/>
  <c r="O182" i="2"/>
  <c r="O86" i="2"/>
  <c r="O190" i="2"/>
  <c r="O191" i="2"/>
  <c r="O119" i="2"/>
  <c r="O128" i="2"/>
  <c r="O174" i="2"/>
  <c r="O71" i="2"/>
  <c r="O130" i="2"/>
  <c r="O98" i="2"/>
  <c r="O67" i="2"/>
  <c r="O193" i="2"/>
  <c r="O176" i="2"/>
  <c r="O188" i="2"/>
  <c r="O189" i="2"/>
  <c r="O155" i="2"/>
  <c r="O141" i="2"/>
  <c r="O146" i="2"/>
  <c r="O90" i="2"/>
  <c r="O93" i="2"/>
  <c r="O94" i="2"/>
  <c r="O140" i="2"/>
  <c r="O85" i="2"/>
  <c r="O173" i="2"/>
  <c r="O125" i="2"/>
  <c r="O131" i="2"/>
  <c r="O107" i="2"/>
  <c r="O115" i="2"/>
  <c r="O100" i="2"/>
  <c r="O152" i="2"/>
  <c r="O114" i="2"/>
  <c r="O31" i="2"/>
  <c r="O167" i="2"/>
  <c r="O180" i="2"/>
  <c r="O162" i="2"/>
  <c r="O183" i="2"/>
  <c r="O149" i="2"/>
  <c r="O36" i="2"/>
  <c r="O154" i="2"/>
  <c r="O172" i="2"/>
  <c r="O150" i="2"/>
  <c r="O132" i="2"/>
  <c r="O103" i="2"/>
  <c r="O78" i="2"/>
  <c r="O175" i="2"/>
  <c r="O41" i="2"/>
  <c r="O135" i="2"/>
  <c r="O5" i="2"/>
  <c r="O145" i="2"/>
  <c r="O164" i="2"/>
  <c r="O151" i="2"/>
  <c r="O105" i="2"/>
  <c r="O110" i="2"/>
  <c r="O177" i="2"/>
  <c r="O21" i="2"/>
  <c r="O15" i="2"/>
  <c r="O143" i="2"/>
  <c r="O120" i="2"/>
  <c r="O83" i="2"/>
  <c r="O9" i="2"/>
  <c r="O165" i="2"/>
  <c r="O112" i="2"/>
  <c r="O91" i="2"/>
  <c r="O17" i="2"/>
  <c r="O32" i="2"/>
  <c r="O122" i="2"/>
  <c r="O65" i="2"/>
  <c r="O117" i="2"/>
  <c r="O74" i="2"/>
  <c r="O161" i="2"/>
  <c r="O46" i="2"/>
  <c r="O121" i="2"/>
  <c r="O70" i="2"/>
  <c r="O76" i="2"/>
  <c r="O109" i="2"/>
  <c r="O75" i="2"/>
  <c r="O53" i="2"/>
  <c r="O156" i="2"/>
  <c r="O133" i="2"/>
  <c r="O139" i="2"/>
  <c r="O159" i="2"/>
  <c r="O80" i="2"/>
  <c r="O166" i="2"/>
  <c r="O4" i="2"/>
  <c r="O108" i="2"/>
  <c r="O187" i="2"/>
  <c r="O123" i="2"/>
  <c r="O57" i="2"/>
  <c r="O127" i="2"/>
  <c r="O179" i="2"/>
  <c r="O181" i="2"/>
  <c r="O106" i="2"/>
  <c r="O72" i="2"/>
  <c r="O102" i="2"/>
  <c r="O169" i="2"/>
  <c r="O3" i="2"/>
  <c r="O99" i="2"/>
  <c r="O14" i="2"/>
  <c r="O6" i="2"/>
  <c r="O157" i="2"/>
  <c r="O96" i="2"/>
  <c r="O148" i="2"/>
  <c r="O8" i="2"/>
  <c r="O101" i="2"/>
  <c r="O37" i="2"/>
  <c r="O25" i="2"/>
  <c r="O163" i="2"/>
  <c r="O153" i="2"/>
  <c r="O136" i="2"/>
  <c r="O2" i="2"/>
  <c r="O43" i="2"/>
  <c r="O51" i="2"/>
  <c r="O192" i="2"/>
  <c r="O55" i="2"/>
  <c r="O87" i="2"/>
  <c r="O38" i="2"/>
  <c r="O69" i="2"/>
  <c r="O16" i="2"/>
  <c r="O118" i="2"/>
  <c r="O170" i="2"/>
  <c r="O34" i="2"/>
  <c r="O30" i="2"/>
  <c r="O13" i="2"/>
  <c r="O84" i="2"/>
  <c r="O60" i="2"/>
  <c r="O44" i="2"/>
  <c r="O52" i="2"/>
  <c r="O50" i="2"/>
  <c r="O59" i="2"/>
  <c r="O7" i="2"/>
  <c r="O45" i="2"/>
  <c r="O168" i="2"/>
  <c r="O56" i="2"/>
  <c r="O184" i="2"/>
  <c r="O116" i="2"/>
  <c r="O126" i="2"/>
  <c r="O160" i="2"/>
  <c r="O11" i="2"/>
  <c r="O63" i="2"/>
  <c r="O22" i="2"/>
  <c r="O88" i="2"/>
  <c r="O28" i="2"/>
  <c r="O47" i="2"/>
  <c r="O33" i="2"/>
  <c r="O23" i="2"/>
  <c r="O49" i="2"/>
  <c r="O77" i="2"/>
  <c r="O19" i="2"/>
  <c r="O54" i="2"/>
  <c r="O42" i="2"/>
  <c r="O27" i="2"/>
  <c r="O73" i="2"/>
  <c r="O178" i="2"/>
  <c r="O20" i="2"/>
  <c r="O18" i="2"/>
  <c r="O137" i="2"/>
  <c r="O10" i="2"/>
  <c r="O24" i="2"/>
  <c r="M124" i="2"/>
  <c r="M147" i="2"/>
  <c r="M81" i="2"/>
  <c r="M62" i="2"/>
  <c r="M158" i="2"/>
  <c r="M82" i="2"/>
  <c r="M186" i="2"/>
  <c r="M185" i="2"/>
  <c r="M29" i="2"/>
  <c r="M171" i="2"/>
  <c r="M129" i="2"/>
  <c r="M134" i="2"/>
  <c r="M12" i="2"/>
  <c r="M144" i="2"/>
  <c r="M26" i="2"/>
  <c r="M111" i="2"/>
  <c r="M138" i="2"/>
  <c r="M104" i="2"/>
  <c r="M113" i="2"/>
  <c r="M92" i="2"/>
  <c r="M142" i="2"/>
  <c r="M95" i="2"/>
  <c r="M89" i="2"/>
  <c r="M182" i="2"/>
  <c r="M86" i="2"/>
  <c r="M190" i="2"/>
  <c r="M191" i="2"/>
  <c r="M119" i="2"/>
  <c r="M128" i="2"/>
  <c r="M174" i="2"/>
  <c r="M71" i="2"/>
  <c r="M130" i="2"/>
  <c r="M98" i="2"/>
  <c r="M67" i="2"/>
  <c r="M193" i="2"/>
  <c r="M176" i="2"/>
  <c r="M188" i="2"/>
  <c r="M189" i="2"/>
  <c r="M155" i="2"/>
  <c r="M141" i="2"/>
  <c r="M146" i="2"/>
  <c r="M90" i="2"/>
  <c r="M93" i="2"/>
  <c r="M94" i="2"/>
  <c r="M140" i="2"/>
  <c r="M85" i="2"/>
  <c r="M173" i="2"/>
  <c r="M125" i="2"/>
  <c r="M131" i="2"/>
  <c r="M107" i="2"/>
  <c r="M115" i="2"/>
  <c r="M100" i="2"/>
  <c r="M152" i="2"/>
  <c r="M114" i="2"/>
  <c r="M31" i="2"/>
  <c r="M167" i="2"/>
  <c r="M180" i="2"/>
  <c r="M162" i="2"/>
  <c r="M183" i="2"/>
  <c r="M149" i="2"/>
  <c r="M36" i="2"/>
  <c r="M154" i="2"/>
  <c r="M172" i="2"/>
  <c r="M150" i="2"/>
  <c r="M132" i="2"/>
  <c r="M103" i="2"/>
  <c r="M78" i="2"/>
  <c r="M175" i="2"/>
  <c r="M41" i="2"/>
  <c r="M135" i="2"/>
  <c r="M5" i="2"/>
  <c r="M145" i="2"/>
  <c r="M164" i="2"/>
  <c r="M151" i="2"/>
  <c r="M105" i="2"/>
  <c r="M110" i="2"/>
  <c r="M177" i="2"/>
  <c r="M21" i="2"/>
  <c r="M15" i="2"/>
  <c r="M143" i="2"/>
  <c r="M120" i="2"/>
  <c r="M83" i="2"/>
  <c r="M9" i="2"/>
  <c r="M165" i="2"/>
  <c r="M112" i="2"/>
  <c r="M91" i="2"/>
  <c r="M17" i="2"/>
  <c r="M32" i="2"/>
  <c r="M122" i="2"/>
  <c r="M65" i="2"/>
  <c r="M117" i="2"/>
  <c r="M74" i="2"/>
  <c r="M161" i="2"/>
  <c r="M46" i="2"/>
  <c r="M121" i="2"/>
  <c r="M70" i="2"/>
  <c r="M76" i="2"/>
  <c r="M109" i="2"/>
  <c r="M75" i="2"/>
  <c r="M53" i="2"/>
  <c r="M156" i="2"/>
  <c r="M133" i="2"/>
  <c r="M139" i="2"/>
  <c r="M159" i="2"/>
  <c r="M80" i="2"/>
  <c r="M166" i="2"/>
  <c r="M4" i="2"/>
  <c r="M108" i="2"/>
  <c r="M187" i="2"/>
  <c r="M123" i="2"/>
  <c r="M57" i="2"/>
  <c r="M127" i="2"/>
  <c r="M179" i="2"/>
  <c r="M181" i="2"/>
  <c r="M106" i="2"/>
  <c r="M72" i="2"/>
  <c r="M102" i="2"/>
  <c r="M169" i="2"/>
  <c r="M3" i="2"/>
  <c r="M99" i="2"/>
  <c r="M14" i="2"/>
  <c r="M6" i="2"/>
  <c r="M157" i="2"/>
  <c r="M96" i="2"/>
  <c r="M148" i="2"/>
  <c r="M8" i="2"/>
  <c r="M101" i="2"/>
  <c r="M37" i="2"/>
  <c r="M25" i="2"/>
  <c r="M163" i="2"/>
  <c r="M153" i="2"/>
  <c r="M136" i="2"/>
  <c r="M2" i="2"/>
  <c r="M43" i="2"/>
  <c r="M51" i="2"/>
  <c r="M192" i="2"/>
  <c r="M55" i="2"/>
  <c r="M87" i="2"/>
  <c r="M38" i="2"/>
  <c r="M69" i="2"/>
  <c r="M16" i="2"/>
  <c r="M118" i="2"/>
  <c r="M170" i="2"/>
  <c r="M34" i="2"/>
  <c r="M30" i="2"/>
  <c r="M13" i="2"/>
  <c r="M84" i="2"/>
  <c r="M60" i="2"/>
  <c r="M44" i="2"/>
  <c r="M52" i="2"/>
  <c r="M50" i="2"/>
  <c r="M59" i="2"/>
  <c r="M7" i="2"/>
  <c r="M45" i="2"/>
  <c r="M168" i="2"/>
  <c r="M56" i="2"/>
  <c r="M184" i="2"/>
  <c r="M116" i="2"/>
  <c r="M126" i="2"/>
  <c r="M160" i="2"/>
  <c r="M11" i="2"/>
  <c r="M63" i="2"/>
  <c r="M22" i="2"/>
  <c r="M88" i="2"/>
  <c r="M28" i="2"/>
  <c r="M47" i="2"/>
  <c r="M33" i="2"/>
  <c r="M23" i="2"/>
  <c r="M49" i="2"/>
  <c r="M77" i="2"/>
  <c r="M19" i="2"/>
  <c r="M54" i="2"/>
  <c r="M42" i="2"/>
  <c r="M27" i="2"/>
  <c r="M73" i="2"/>
  <c r="M178" i="2"/>
  <c r="M20" i="2"/>
  <c r="M18" i="2"/>
  <c r="M137" i="2"/>
  <c r="M10" i="2"/>
  <c r="M24" i="2"/>
  <c r="K124" i="2"/>
  <c r="K147" i="2"/>
  <c r="K81" i="2"/>
  <c r="K62" i="2"/>
  <c r="K158" i="2"/>
  <c r="K82" i="2"/>
  <c r="K186" i="2"/>
  <c r="K185" i="2"/>
  <c r="K29" i="2"/>
  <c r="K171" i="2"/>
  <c r="K129" i="2"/>
  <c r="K134" i="2"/>
  <c r="K12" i="2"/>
  <c r="K144" i="2"/>
  <c r="K26" i="2"/>
  <c r="K111" i="2"/>
  <c r="K138" i="2"/>
  <c r="K104" i="2"/>
  <c r="K113" i="2"/>
  <c r="K92" i="2"/>
  <c r="K142" i="2"/>
  <c r="K95" i="2"/>
  <c r="K89" i="2"/>
  <c r="K182" i="2"/>
  <c r="K86" i="2"/>
  <c r="K190" i="2"/>
  <c r="K191" i="2"/>
  <c r="K119" i="2"/>
  <c r="K128" i="2"/>
  <c r="K174" i="2"/>
  <c r="K71" i="2"/>
  <c r="K130" i="2"/>
  <c r="K98" i="2"/>
  <c r="K67" i="2"/>
  <c r="K193" i="2"/>
  <c r="K176" i="2"/>
  <c r="K188" i="2"/>
  <c r="K189" i="2"/>
  <c r="K155" i="2"/>
  <c r="K141" i="2"/>
  <c r="K146" i="2"/>
  <c r="K90" i="2"/>
  <c r="K93" i="2"/>
  <c r="K94" i="2"/>
  <c r="K140" i="2"/>
  <c r="K85" i="2"/>
  <c r="K173" i="2"/>
  <c r="K125" i="2"/>
  <c r="K131" i="2"/>
  <c r="K107" i="2"/>
  <c r="K115" i="2"/>
  <c r="K100" i="2"/>
  <c r="K152" i="2"/>
  <c r="K114" i="2"/>
  <c r="K31" i="2"/>
  <c r="K167" i="2"/>
  <c r="K180" i="2"/>
  <c r="K162" i="2"/>
  <c r="K183" i="2"/>
  <c r="K149" i="2"/>
  <c r="K36" i="2"/>
  <c r="K154" i="2"/>
  <c r="K172" i="2"/>
  <c r="K150" i="2"/>
  <c r="K132" i="2"/>
  <c r="K103" i="2"/>
  <c r="K78" i="2"/>
  <c r="K175" i="2"/>
  <c r="K41" i="2"/>
  <c r="K135" i="2"/>
  <c r="K5" i="2"/>
  <c r="K145" i="2"/>
  <c r="K164" i="2"/>
  <c r="K151" i="2"/>
  <c r="K105" i="2"/>
  <c r="K110" i="2"/>
  <c r="K177" i="2"/>
  <c r="K21" i="2"/>
  <c r="K15" i="2"/>
  <c r="K143" i="2"/>
  <c r="K120" i="2"/>
  <c r="K83" i="2"/>
  <c r="K9" i="2"/>
  <c r="K165" i="2"/>
  <c r="K112" i="2"/>
  <c r="K91" i="2"/>
  <c r="K17" i="2"/>
  <c r="K32" i="2"/>
  <c r="K122" i="2"/>
  <c r="K65" i="2"/>
  <c r="K117" i="2"/>
  <c r="K74" i="2"/>
  <c r="K161" i="2"/>
  <c r="K46" i="2"/>
  <c r="K121" i="2"/>
  <c r="K70" i="2"/>
  <c r="K76" i="2"/>
  <c r="K109" i="2"/>
  <c r="K75" i="2"/>
  <c r="K53" i="2"/>
  <c r="K156" i="2"/>
  <c r="K133" i="2"/>
  <c r="K139" i="2"/>
  <c r="K159" i="2"/>
  <c r="K80" i="2"/>
  <c r="K166" i="2"/>
  <c r="K4" i="2"/>
  <c r="K108" i="2"/>
  <c r="K187" i="2"/>
  <c r="K123" i="2"/>
  <c r="K57" i="2"/>
  <c r="K127" i="2"/>
  <c r="K179" i="2"/>
  <c r="K181" i="2"/>
  <c r="K106" i="2"/>
  <c r="K72" i="2"/>
  <c r="K102" i="2"/>
  <c r="K169" i="2"/>
  <c r="K3" i="2"/>
  <c r="K99" i="2"/>
  <c r="K14" i="2"/>
  <c r="K6" i="2"/>
  <c r="K157" i="2"/>
  <c r="K96" i="2"/>
  <c r="K148" i="2"/>
  <c r="K8" i="2"/>
  <c r="K101" i="2"/>
  <c r="K37" i="2"/>
  <c r="K25" i="2"/>
  <c r="K163" i="2"/>
  <c r="K153" i="2"/>
  <c r="K136" i="2"/>
  <c r="K2" i="2"/>
  <c r="K43" i="2"/>
  <c r="K51" i="2"/>
  <c r="K192" i="2"/>
  <c r="K55" i="2"/>
  <c r="K87" i="2"/>
  <c r="K38" i="2"/>
  <c r="K69" i="2"/>
  <c r="K16" i="2"/>
  <c r="K118" i="2"/>
  <c r="K170" i="2"/>
  <c r="K34" i="2"/>
  <c r="K30" i="2"/>
  <c r="K13" i="2"/>
  <c r="K84" i="2"/>
  <c r="K60" i="2"/>
  <c r="K44" i="2"/>
  <c r="K52" i="2"/>
  <c r="K50" i="2"/>
  <c r="K59" i="2"/>
  <c r="K7" i="2"/>
  <c r="K45" i="2"/>
  <c r="K168" i="2"/>
  <c r="K56" i="2"/>
  <c r="K184" i="2"/>
  <c r="K116" i="2"/>
  <c r="K126" i="2"/>
  <c r="K160" i="2"/>
  <c r="K11" i="2"/>
  <c r="K63" i="2"/>
  <c r="K22" i="2"/>
  <c r="K88" i="2"/>
  <c r="K28" i="2"/>
  <c r="K47" i="2"/>
  <c r="K33" i="2"/>
  <c r="K23" i="2"/>
  <c r="K49" i="2"/>
  <c r="K77" i="2"/>
  <c r="K19" i="2"/>
  <c r="K54" i="2"/>
  <c r="K42" i="2"/>
  <c r="K27" i="2"/>
  <c r="K73" i="2"/>
  <c r="K178" i="2"/>
  <c r="K20" i="2"/>
  <c r="K18" i="2"/>
  <c r="K137" i="2"/>
  <c r="K10" i="2"/>
  <c r="K24" i="2"/>
  <c r="M97" i="2"/>
  <c r="G104" i="2" l="1"/>
  <c r="G131" i="2"/>
  <c r="G98" i="2"/>
  <c r="G113" i="2"/>
  <c r="G59" i="2"/>
  <c r="G52" i="2"/>
  <c r="G99" i="2"/>
  <c r="G51" i="2"/>
  <c r="G166" i="2"/>
  <c r="G177" i="2"/>
  <c r="G74" i="2"/>
  <c r="G125" i="2"/>
  <c r="G150" i="2"/>
  <c r="G80" i="2"/>
  <c r="G23" i="2"/>
  <c r="G7" i="2"/>
  <c r="G44" i="2"/>
  <c r="G43" i="2"/>
  <c r="G3" i="2"/>
  <c r="G117" i="2"/>
  <c r="G110" i="2"/>
  <c r="G172" i="2"/>
  <c r="G67" i="2"/>
  <c r="G158" i="2"/>
  <c r="G126" i="2"/>
  <c r="G118" i="2"/>
  <c r="G37" i="2"/>
  <c r="G179" i="2"/>
  <c r="G109" i="2"/>
  <c r="G165" i="2"/>
  <c r="G145" i="2"/>
  <c r="G167" i="2"/>
  <c r="G146" i="2"/>
  <c r="G190" i="2"/>
  <c r="G134" i="2"/>
  <c r="G24" i="2"/>
  <c r="G20" i="2"/>
  <c r="G73" i="2"/>
  <c r="G19" i="2"/>
  <c r="G33" i="2"/>
  <c r="G22" i="2"/>
  <c r="G168" i="2"/>
  <c r="G13" i="2"/>
  <c r="G38" i="2"/>
  <c r="G136" i="2"/>
  <c r="G96" i="2"/>
  <c r="G72" i="2"/>
  <c r="G123" i="2"/>
  <c r="G133" i="2"/>
  <c r="G46" i="2"/>
  <c r="G32" i="2"/>
  <c r="G120" i="2"/>
  <c r="G105" i="2"/>
  <c r="G175" i="2"/>
  <c r="G149" i="2"/>
  <c r="G100" i="2"/>
  <c r="G140" i="2"/>
  <c r="G188" i="2"/>
  <c r="G174" i="2"/>
  <c r="G95" i="2"/>
  <c r="G111" i="2"/>
  <c r="G185" i="2"/>
  <c r="G124" i="2"/>
  <c r="G10" i="2"/>
  <c r="G18" i="2"/>
  <c r="G27" i="2"/>
  <c r="G77" i="2"/>
  <c r="G47" i="2"/>
  <c r="G63" i="2"/>
  <c r="G116" i="2"/>
  <c r="G45" i="2"/>
  <c r="G50" i="2"/>
  <c r="G84" i="2"/>
  <c r="G170" i="2"/>
  <c r="G69" i="2"/>
  <c r="G192" i="2"/>
  <c r="G2" i="2"/>
  <c r="G25" i="2"/>
  <c r="G148" i="2"/>
  <c r="G14" i="2"/>
  <c r="G102" i="2"/>
  <c r="G4" i="2"/>
  <c r="G139" i="2"/>
  <c r="G75" i="2"/>
  <c r="G121" i="2"/>
  <c r="G161" i="2"/>
  <c r="G122" i="2"/>
  <c r="G112" i="2"/>
  <c r="G83" i="2"/>
  <c r="G21" i="2"/>
  <c r="G164" i="2"/>
  <c r="G41" i="2"/>
  <c r="G132" i="2"/>
  <c r="G36" i="2"/>
  <c r="G180" i="2"/>
  <c r="G152" i="2"/>
  <c r="G107" i="2"/>
  <c r="G85" i="2"/>
  <c r="G90" i="2"/>
  <c r="G189" i="2"/>
  <c r="G193" i="2"/>
  <c r="G71" i="2"/>
  <c r="G191" i="2"/>
  <c r="G89" i="2"/>
  <c r="G138" i="2"/>
  <c r="G12" i="2"/>
  <c r="G29" i="2"/>
  <c r="G82" i="2"/>
  <c r="G147" i="2"/>
  <c r="G54" i="2"/>
  <c r="G88" i="2"/>
  <c r="G56" i="2"/>
  <c r="G30" i="2"/>
  <c r="G87" i="2"/>
  <c r="G153" i="2"/>
  <c r="G157" i="2"/>
  <c r="G106" i="2"/>
  <c r="G187" i="2"/>
  <c r="G156" i="2"/>
  <c r="G17" i="2"/>
  <c r="G143" i="2"/>
  <c r="G78" i="2"/>
  <c r="G183" i="2"/>
  <c r="G94" i="2"/>
  <c r="G176" i="2"/>
  <c r="G128" i="2"/>
  <c r="G142" i="2"/>
  <c r="G26" i="2"/>
  <c r="G186" i="2"/>
  <c r="G62" i="2"/>
  <c r="G178" i="2"/>
  <c r="G160" i="2"/>
  <c r="G101" i="2"/>
  <c r="G127" i="2"/>
  <c r="G76" i="2"/>
  <c r="G9" i="2"/>
  <c r="G5" i="2"/>
  <c r="G31" i="2"/>
  <c r="G141" i="2"/>
  <c r="G86" i="2"/>
  <c r="G129" i="2"/>
  <c r="G137" i="2"/>
  <c r="G42" i="2"/>
  <c r="G49" i="2"/>
  <c r="G28" i="2"/>
  <c r="G11" i="2"/>
  <c r="G184" i="2"/>
  <c r="G60" i="2"/>
  <c r="G34" i="2"/>
  <c r="G16" i="2"/>
  <c r="G55" i="2"/>
  <c r="G163" i="2"/>
  <c r="G8" i="2"/>
  <c r="G6" i="2"/>
  <c r="G169" i="2"/>
  <c r="G181" i="2"/>
  <c r="G57" i="2"/>
  <c r="G108" i="2"/>
  <c r="G159" i="2"/>
  <c r="G53" i="2"/>
  <c r="G70" i="2"/>
  <c r="G65" i="2"/>
  <c r="G91" i="2"/>
  <c r="G15" i="2"/>
  <c r="G151" i="2"/>
  <c r="G135" i="2"/>
  <c r="G103" i="2"/>
  <c r="G154" i="2"/>
  <c r="G162" i="2"/>
  <c r="G114" i="2"/>
  <c r="G115" i="2"/>
  <c r="G173" i="2"/>
  <c r="G93" i="2"/>
  <c r="G155" i="2"/>
  <c r="G130" i="2"/>
  <c r="G119" i="2"/>
  <c r="G182" i="2"/>
  <c r="G92" i="2"/>
  <c r="G144" i="2"/>
  <c r="G171" i="2"/>
  <c r="G81" i="2"/>
  <c r="L195" i="2"/>
  <c r="K97" i="2" l="1"/>
  <c r="O97" i="2"/>
  <c r="Q97" i="2"/>
  <c r="S97" i="2"/>
  <c r="G97" i="2" l="1"/>
</calcChain>
</file>

<file path=xl/sharedStrings.xml><?xml version="1.0" encoding="utf-8"?>
<sst xmlns="http://schemas.openxmlformats.org/spreadsheetml/2006/main" count="593" uniqueCount="404">
  <si>
    <t xml:space="preserve">Количество обращений </t>
  </si>
  <si>
    <t>Рейтинг по обращениям</t>
  </si>
  <si>
    <t>Количество нарушений</t>
  </si>
  <si>
    <t>Рейтинг по нарушениям</t>
  </si>
  <si>
    <t>Балансный вес</t>
  </si>
  <si>
    <t>Неисполнение предписаний (19.5)</t>
  </si>
  <si>
    <t>Уклонение от проверок (19.4.1)</t>
  </si>
  <si>
    <t>Рейтинг по уклонению</t>
  </si>
  <si>
    <t>Протоколы</t>
  </si>
  <si>
    <t>Рейтинг по протоколам</t>
  </si>
  <si>
    <t>Сводный рейтинг (баллы)</t>
  </si>
  <si>
    <t>Множитель</t>
  </si>
  <si>
    <t>Рейтинг по неисполнению</t>
  </si>
  <si>
    <t xml:space="preserve">г. Ростов-на-Дону </t>
  </si>
  <si>
    <t>Муниципальное образование</t>
  </si>
  <si>
    <t>Управляющая организация</t>
  </si>
  <si>
    <t>Номер лицензии</t>
  </si>
  <si>
    <t>ООО УО Квадро</t>
  </si>
  <si>
    <t>ООО УК Нахичевань</t>
  </si>
  <si>
    <t>ООО Управдом</t>
  </si>
  <si>
    <t>ООО УК Свой дом</t>
  </si>
  <si>
    <t>ООО Лидер-3</t>
  </si>
  <si>
    <t>ООО ПКФ Юг-ТТ</t>
  </si>
  <si>
    <t>ООО Управляющая компания № 1</t>
  </si>
  <si>
    <t>ООО УО РСУ-12</t>
  </si>
  <si>
    <t>ООО Болгарстрой</t>
  </si>
  <si>
    <t xml:space="preserve">ООО Наш Дом </t>
  </si>
  <si>
    <t>ООО УК Арбат</t>
  </si>
  <si>
    <t>ООО Управляющая организация Леанта</t>
  </si>
  <si>
    <t>ООО ЖКХ Доверие</t>
  </si>
  <si>
    <t>ООО УК Полипроф</t>
  </si>
  <si>
    <t>ООО Управляющая компания Покровский</t>
  </si>
  <si>
    <t>ООО УК ЖКХ Ростов-Центр</t>
  </si>
  <si>
    <t>ООО УК Комсервис</t>
  </si>
  <si>
    <t>ООО УК Вертол Сервис</t>
  </si>
  <si>
    <t>ОАО Югжилсервис</t>
  </si>
  <si>
    <t>ООО Первая эксплуатационная компания</t>
  </si>
  <si>
    <t>ООО ЮИТ Дон Сервис</t>
  </si>
  <si>
    <t>ООО Лидер-1</t>
  </si>
  <si>
    <t>ООО Свет и тепло</t>
  </si>
  <si>
    <t xml:space="preserve">ООО БытСервис </t>
  </si>
  <si>
    <t>ООО РОЦУН</t>
  </si>
  <si>
    <t>ООО Комфортсервис</t>
  </si>
  <si>
    <t>ООО Дом</t>
  </si>
  <si>
    <t>ООО Наш Дом Сервис</t>
  </si>
  <si>
    <t>ООО УО Новем</t>
  </si>
  <si>
    <t>ООО Реальный мир</t>
  </si>
  <si>
    <t>ООО СУ-3</t>
  </si>
  <si>
    <t>ООО РИК</t>
  </si>
  <si>
    <t xml:space="preserve">ООО ЖЭУ-5 </t>
  </si>
  <si>
    <t>ООО УО РСУ-58</t>
  </si>
  <si>
    <t>ООО ПИК-Комфорт</t>
  </si>
  <si>
    <t>ООО Ноктюрн</t>
  </si>
  <si>
    <t>ООО Титан-Сервис</t>
  </si>
  <si>
    <t>ООО УК Южная Столица</t>
  </si>
  <si>
    <t>ООО УК Военвед</t>
  </si>
  <si>
    <t>ООО УК ЖКХ Славянский квартал</t>
  </si>
  <si>
    <t>ООО УК Промжилсервис</t>
  </si>
  <si>
    <t xml:space="preserve">ООО Управляющая компания Ника </t>
  </si>
  <si>
    <t>ООО УК ЖКХ Железнодорожник</t>
  </si>
  <si>
    <t>НП КУД-2</t>
  </si>
  <si>
    <t>ООО Коммунальщик Дона</t>
  </si>
  <si>
    <t>НП Русь</t>
  </si>
  <si>
    <t xml:space="preserve">ООО УК Комфорт </t>
  </si>
  <si>
    <t>ООО Ростов-Дом</t>
  </si>
  <si>
    <t>ООО УК Александровский</t>
  </si>
  <si>
    <t>ООО УК ЖКХ Альтернатива</t>
  </si>
  <si>
    <t>ООО УК Виктори</t>
  </si>
  <si>
    <t>ООО Доходные Дома</t>
  </si>
  <si>
    <t>ООО УК Открытие</t>
  </si>
  <si>
    <t>ООО Созидание</t>
  </si>
  <si>
    <t>ООО УК Ворошиловский</t>
  </si>
  <si>
    <t>ООО РОСТОВ-ГОРОД</t>
  </si>
  <si>
    <t>ОГРН лицензиата</t>
  </si>
  <si>
    <t>ИНН лицензиата</t>
  </si>
  <si>
    <t>1096193001860</t>
  </si>
  <si>
    <t>1096164006014</t>
  </si>
  <si>
    <t>1126165011565</t>
  </si>
  <si>
    <t>1116195006938</t>
  </si>
  <si>
    <t>1116194011328</t>
  </si>
  <si>
    <t>1086164001550</t>
  </si>
  <si>
    <t>1126193006884</t>
  </si>
  <si>
    <t>1156196051010</t>
  </si>
  <si>
    <t>6161075618</t>
  </si>
  <si>
    <t>Количество домов в реестре лицензий Ростовской области</t>
  </si>
  <si>
    <t>№</t>
  </si>
  <si>
    <t>6161075946</t>
  </si>
  <si>
    <t>6168083311</t>
  </si>
  <si>
    <t>6167132037</t>
  </si>
  <si>
    <t>ООО УО Комфорт-Юг</t>
  </si>
  <si>
    <t>ООО УК Империя</t>
  </si>
  <si>
    <t>ООО АЛЬЯНСДОНСТРОЙ</t>
  </si>
  <si>
    <t>1156196075936</t>
  </si>
  <si>
    <t>ООО УК Мега Дом</t>
  </si>
  <si>
    <t>ООО УК ГБ</t>
  </si>
  <si>
    <t>1166196054089</t>
  </si>
  <si>
    <t>6165198593</t>
  </si>
  <si>
    <t>ООО УК Первомайский</t>
  </si>
  <si>
    <t>ООО ДомТеплоМир</t>
  </si>
  <si>
    <t>ООО Мегаполис-Плюс</t>
  </si>
  <si>
    <t>ООО ФИРМА ЖКХН</t>
  </si>
  <si>
    <t>1076161000695</t>
  </si>
  <si>
    <t>ООО УК Дом Мастер Плюс</t>
  </si>
  <si>
    <t>ООО УК Возрождение ЖКХ</t>
  </si>
  <si>
    <t>Площадь (м2)</t>
  </si>
  <si>
    <t>ООО "Управляющая организация ЖКХ"</t>
  </si>
  <si>
    <t>1166196061888</t>
  </si>
  <si>
    <t>6161076636</t>
  </si>
  <si>
    <t>1166196055046</t>
  </si>
  <si>
    <t>ООО "Управляющая компания многоквартирных домов"</t>
  </si>
  <si>
    <t>1166196074120</t>
  </si>
  <si>
    <t>6165200676</t>
  </si>
  <si>
    <t>ООО "СпецСтрой"</t>
  </si>
  <si>
    <t>1166196053132</t>
  </si>
  <si>
    <t>6161076202</t>
  </si>
  <si>
    <t>1156196045587</t>
  </si>
  <si>
    <t>6165194341</t>
  </si>
  <si>
    <t>1166196072932</t>
  </si>
  <si>
    <t>6166099500</t>
  </si>
  <si>
    <t>1166196072998</t>
  </si>
  <si>
    <t>6165200517</t>
  </si>
  <si>
    <t>ООО "Жилищник"</t>
  </si>
  <si>
    <t>1166196082139</t>
  </si>
  <si>
    <t>6163147931</t>
  </si>
  <si>
    <t>ООО "Жилищно-коммунальный ресурс"</t>
  </si>
  <si>
    <t>1166196079477</t>
  </si>
  <si>
    <t>6163147522</t>
  </si>
  <si>
    <t>1166196082359</t>
  </si>
  <si>
    <t>6165201373</t>
  </si>
  <si>
    <t>ООО "Управляющая компания "Возрождение-плюс"</t>
  </si>
  <si>
    <t>1166196066354</t>
  </si>
  <si>
    <t>6165199741</t>
  </si>
  <si>
    <t>1166196087936</t>
  </si>
  <si>
    <t>6165202112</t>
  </si>
  <si>
    <t>ООО УК "Комфортный дом"</t>
  </si>
  <si>
    <t>1166196093040</t>
  </si>
  <si>
    <t>6168088550</t>
  </si>
  <si>
    <t>ООО "Управляющая организация "Основа"</t>
  </si>
  <si>
    <t>1166196094701</t>
  </si>
  <si>
    <t>6163149569</t>
  </si>
  <si>
    <t>ООО "Донской квартал"</t>
  </si>
  <si>
    <t>1166196103370</t>
  </si>
  <si>
    <t>6166101942</t>
  </si>
  <si>
    <t>ООО "Альянс"</t>
  </si>
  <si>
    <t>1166196112390</t>
  </si>
  <si>
    <t>6166102583</t>
  </si>
  <si>
    <t>1176196002553</t>
  </si>
  <si>
    <t>6165205667</t>
  </si>
  <si>
    <t>ООО "Управляющая компания "Ростов Дон"</t>
  </si>
  <si>
    <t>1166196114600</t>
  </si>
  <si>
    <t>6150093830</t>
  </si>
  <si>
    <t>1176196023926</t>
  </si>
  <si>
    <t>ООО УК "Дом-Юг"</t>
  </si>
  <si>
    <t>1176196028150</t>
  </si>
  <si>
    <t>ООО "Лига-Дом"</t>
  </si>
  <si>
    <t>1156196072933</t>
  </si>
  <si>
    <t>6161075706</t>
  </si>
  <si>
    <t>ООО "Южная управляющая компания"</t>
  </si>
  <si>
    <t>1116194010877</t>
  </si>
  <si>
    <t>6168057456</t>
  </si>
  <si>
    <t>ООО УО Согласие</t>
  </si>
  <si>
    <t>ООО "МАТЕРИК"</t>
  </si>
  <si>
    <t>1166196090928</t>
  </si>
  <si>
    <t>1176196009989</t>
  </si>
  <si>
    <t>1176196009450</t>
  </si>
  <si>
    <t>1176196009440</t>
  </si>
  <si>
    <t>1176196028766</t>
  </si>
  <si>
    <t>6165202472</t>
  </si>
  <si>
    <t>ООО «УК Альфа»</t>
  </si>
  <si>
    <t>ООО «УК Бетта»</t>
  </si>
  <si>
    <t>ООО «УК Гамма»</t>
  </si>
  <si>
    <t>ООО "ТЕКТОНИКА"</t>
  </si>
  <si>
    <t>ООО "УК Дельта"</t>
  </si>
  <si>
    <t>ООО "УК "Мегаполис"</t>
  </si>
  <si>
    <t>МУ МПП ЖКХ ВОРОШИЛОВСКОГО РАЙОНА</t>
  </si>
  <si>
    <t>ООО "ДОНСКИЕ ЗОРИ"</t>
  </si>
  <si>
    <t>1166196065100</t>
  </si>
  <si>
    <t>1176196009549</t>
  </si>
  <si>
    <t>1176196009197</t>
  </si>
  <si>
    <t>1176196022958</t>
  </si>
  <si>
    <t>ООО "61 регион"</t>
  </si>
  <si>
    <t>ООО "Суворовское"</t>
  </si>
  <si>
    <t>ООО УК «ЕКАТЕРИНИНСКИЙ»</t>
  </si>
  <si>
    <t>ООО УК "Результат"</t>
  </si>
  <si>
    <t>ООО УК "Делу время"</t>
  </si>
  <si>
    <t>ООО «УО САНТОРИНИ»</t>
  </si>
  <si>
    <t>ООО "Управление и сервис"</t>
  </si>
  <si>
    <t>ООО УК "Наследие"</t>
  </si>
  <si>
    <t>ООО "УК "Достояние"</t>
  </si>
  <si>
    <t>ООО УК "Основатель"</t>
  </si>
  <si>
    <t>ООО "СОКОЛ"</t>
  </si>
  <si>
    <t>ООО УК «НИКОЛАЕВСКИЙ»</t>
  </si>
  <si>
    <t>ООО "Артель"</t>
  </si>
  <si>
    <t>ООО "Управляющая компания Пятый элемент"</t>
  </si>
  <si>
    <t>ООО "ЧАДР"</t>
  </si>
  <si>
    <t>ООО «УК РОСТОВСКИЕ КВАРТАЛЫ»</t>
  </si>
  <si>
    <t>ООО "УК Аллея"</t>
  </si>
  <si>
    <t>ООО "Платовское"</t>
  </si>
  <si>
    <t>ООО "УК Надежная"</t>
  </si>
  <si>
    <t>ООО «УК Взлёт»</t>
  </si>
  <si>
    <t>ООО "УК Стимул"</t>
  </si>
  <si>
    <t>1166196071524</t>
  </si>
  <si>
    <t>6165200348</t>
  </si>
  <si>
    <t>бывшее ООО УК Уют</t>
  </si>
  <si>
    <t>бывшее ООО Управляющая компания Дон</t>
  </si>
  <si>
    <t>бывшее ООО Комсервис</t>
  </si>
  <si>
    <t>бывшее ООО Реальный мир-1</t>
  </si>
  <si>
    <t>бывшее ООО Лидер-2</t>
  </si>
  <si>
    <t xml:space="preserve">бывшее ООО Элита Сервис </t>
  </si>
  <si>
    <t>бывшее ООО УК Элита Сервис</t>
  </si>
  <si>
    <t xml:space="preserve">бывшее ООО УК Максимум </t>
  </si>
  <si>
    <t>бывшее ООО УК Уют-2</t>
  </si>
  <si>
    <t>бывшее ООО УК "Основа"</t>
  </si>
  <si>
    <t>бывшее ООО "Ноктюрн"</t>
  </si>
  <si>
    <t>бывшее ООО "Комсервис"</t>
  </si>
  <si>
    <t>бывшее ООО "ЮГ-ТТ Кировский"</t>
  </si>
  <si>
    <t>бывшее ООО "Управляющая компания "Ростов-Дом"</t>
  </si>
  <si>
    <t>бывшее ООО "УК ДОН"</t>
  </si>
  <si>
    <t>бывшее ООО "Ростовский центр управления недвижимостью-1"</t>
  </si>
  <si>
    <t>бывшее ООО "ПКФ ЮГ-ТТ"</t>
  </si>
  <si>
    <t>бывшее ООО "Дон-Сервис"</t>
  </si>
  <si>
    <t>бывшее ООО "Ворошиловский 1"</t>
  </si>
  <si>
    <t>бывшее ООО "Ворошиловский 2"</t>
  </si>
  <si>
    <t>бывшее ООО "Ворошиловский 3"</t>
  </si>
  <si>
    <t>бывшее ООО "Ворошиловский"</t>
  </si>
  <si>
    <t>бывшее ООО "УК ГАРАНТ БЛАГОПОЛУЧИЯ"</t>
  </si>
  <si>
    <t>бывшее ООО «УК СОГЛАСИЕ»</t>
  </si>
  <si>
    <t>бывшее ООО "УК ГАРАНТ"</t>
  </si>
  <si>
    <t>АО Патриот-Сервис</t>
  </si>
  <si>
    <t xml:space="preserve">ООО Элита-Сервис </t>
  </si>
  <si>
    <t>ООО "Элитный объект"</t>
  </si>
  <si>
    <t>ООО "УК 37-РАЙОН"</t>
  </si>
  <si>
    <t>ООО "УК ВТОРАЯ"</t>
  </si>
  <si>
    <t>ООО "УК ПЯТАЯ"</t>
  </si>
  <si>
    <t>ООО «УК ЖКХ «ДОСТИЖЕНИЕ»</t>
  </si>
  <si>
    <t>ООО РЦУМЖФ</t>
  </si>
  <si>
    <t>ООО УК РИМ</t>
  </si>
  <si>
    <t>ООО "УК Крепость"</t>
  </si>
  <si>
    <t>ООО "УК "КА"</t>
  </si>
  <si>
    <t>ООО "УЮТ и КОМФОРТ"</t>
  </si>
  <si>
    <t>ООО "Гарант-Юг"</t>
  </si>
  <si>
    <t>ООО "УК СИМФОНИЯ"</t>
  </si>
  <si>
    <t>ООО "УО ФИВЫ"</t>
  </si>
  <si>
    <t>1166196062581</t>
  </si>
  <si>
    <t>6165199371</t>
  </si>
  <si>
    <t>6163156460</t>
  </si>
  <si>
    <t>1136164004569</t>
  </si>
  <si>
    <t>6164312803</t>
  </si>
  <si>
    <t>бывшее ООО УКЖКХ-37</t>
  </si>
  <si>
    <t>бывшее ООО МПП ЖКХ Советского района-2</t>
  </si>
  <si>
    <t>бывшее ООО МПП ЖКХ Советского района-5</t>
  </si>
  <si>
    <t>бывшее ООО УК ЖКХ Железнодорожник-1</t>
  </si>
  <si>
    <t>бывшее ООО УК ЦЕНТР</t>
  </si>
  <si>
    <t>бывшее ООО "УК ЖКХ Дон"</t>
  </si>
  <si>
    <t>бывшее ООО "УК "ЮГ-СЕРВИС"</t>
  </si>
  <si>
    <t>ООО "УК Первая"</t>
  </si>
  <si>
    <t>ООО "УК Четвертая"</t>
  </si>
  <si>
    <t>ООО "Славяне"</t>
  </si>
  <si>
    <t>ООО "Русичи"</t>
  </si>
  <si>
    <t>ООО "УК Пролетарского района"</t>
  </si>
  <si>
    <t>ООО «УК СУВОРОВЕЦ»</t>
  </si>
  <si>
    <t>ООО "Управляющая компания СК10"</t>
  </si>
  <si>
    <t>ФГБУ ЦЖКУ</t>
  </si>
  <si>
    <t>ООО УК "КОНСТАНТА"</t>
  </si>
  <si>
    <t>ООО "ТРИУМФ"</t>
  </si>
  <si>
    <t xml:space="preserve">ООО "Расчетный центр мкд Ленинского района" </t>
  </si>
  <si>
    <t>ООО "УК Лучезарный"</t>
  </si>
  <si>
    <t>ООО "УК"Аист"</t>
  </si>
  <si>
    <t>ООО УК "Театральный"</t>
  </si>
  <si>
    <t>1166196106834</t>
  </si>
  <si>
    <t>6165204180</t>
  </si>
  <si>
    <t>1027700430889</t>
  </si>
  <si>
    <t>7729314745</t>
  </si>
  <si>
    <t>1176196004511</t>
  </si>
  <si>
    <t>1186196039380</t>
  </si>
  <si>
    <t>6164123443</t>
  </si>
  <si>
    <t>1176196056684</t>
  </si>
  <si>
    <t>6163207436</t>
  </si>
  <si>
    <t>1186196046508</t>
  </si>
  <si>
    <t>6164124013</t>
  </si>
  <si>
    <t>1186196049445</t>
  </si>
  <si>
    <t>6167144297</t>
  </si>
  <si>
    <t>бывшее ООО МПП ЖКХ Советского района-1</t>
  </si>
  <si>
    <t>бывшее ООО УКЖКХ-4</t>
  </si>
  <si>
    <t>бывшее ООО "Созидание"</t>
  </si>
  <si>
    <t>бывшее ООО "Управляющая компания 10"</t>
  </si>
  <si>
    <t>зарегистрировано в Новочеркасске, а дом в Ростове-на-Дону</t>
  </si>
  <si>
    <t>ООО "УК ЖКХ "Портовая"</t>
  </si>
  <si>
    <t>ООО "УК ЖКХ "ГАРНИ"</t>
  </si>
  <si>
    <t>ООО "Ковчег"</t>
  </si>
  <si>
    <t>ООО "УК"ЗАБОТА"</t>
  </si>
  <si>
    <t>ООО "УК"МИР ВАШЕМУ ДОМУ"</t>
  </si>
  <si>
    <t>ООО УК "АРМАТА"</t>
  </si>
  <si>
    <t>ООО "Донук"</t>
  </si>
  <si>
    <t>ООО УК "Теплый Дом"</t>
  </si>
  <si>
    <t>ООО "УК"ЭЛЬЖИБОР"</t>
  </si>
  <si>
    <t>ООО УО"РОСТОВГАРАНТ"</t>
  </si>
  <si>
    <t>ООО "УК"ТРАСТ СЕРВИС ЮГ"</t>
  </si>
  <si>
    <t>ООО "ТЕПЛО И КОМФОРТ"</t>
  </si>
  <si>
    <t>1186196027786</t>
  </si>
  <si>
    <t>6194002020</t>
  </si>
  <si>
    <t>6168103776</t>
  </si>
  <si>
    <t>6165214703</t>
  </si>
  <si>
    <t>1186196048653</t>
  </si>
  <si>
    <t>6165216570</t>
  </si>
  <si>
    <t>1186196035893</t>
  </si>
  <si>
    <t>6165215190</t>
  </si>
  <si>
    <t>1186196031031</t>
  </si>
  <si>
    <t>6165214661</t>
  </si>
  <si>
    <t>1186196051964</t>
  </si>
  <si>
    <t>1196196010977</t>
  </si>
  <si>
    <t>6165218761</t>
  </si>
  <si>
    <t>бывшее ООО "УК ЖКХ Возрождение"</t>
  </si>
  <si>
    <t>бывшее ООО Управляющая компания ЖКХ Доверие</t>
  </si>
  <si>
    <t>ООО УК "Городок"</t>
  </si>
  <si>
    <t>ООО "УК РИТМ ГОРОДА"</t>
  </si>
  <si>
    <t>ООО "Паритет"</t>
  </si>
  <si>
    <t>ООО УК "Клевер"</t>
  </si>
  <si>
    <t>ООО"Слобода"</t>
  </si>
  <si>
    <t>бывшее ООО "УК "Русь"</t>
  </si>
  <si>
    <t>бывшее ООО "НП "Русь"</t>
  </si>
  <si>
    <t>бывшее ООО Управляющая Компания</t>
  </si>
  <si>
    <t>бывшее ООО УО Квадро-6</t>
  </si>
  <si>
    <t>АО УК Авиатор</t>
  </si>
  <si>
    <t xml:space="preserve">ООО УК "Вилма" </t>
  </si>
  <si>
    <t>1196196037124</t>
  </si>
  <si>
    <t>6165221370</t>
  </si>
  <si>
    <t>г. Ростов-на-Дону</t>
  </si>
  <si>
    <t>ООО "Астреб"</t>
  </si>
  <si>
    <t>1196196042426</t>
  </si>
  <si>
    <t>6161089441</t>
  </si>
  <si>
    <t>ООО "УК"Вересаево"</t>
  </si>
  <si>
    <t>1196196033582</t>
  </si>
  <si>
    <t>6167195936</t>
  </si>
  <si>
    <t>1196196005213</t>
  </si>
  <si>
    <t>6167145290</t>
  </si>
  <si>
    <t>ООО "Страгегия 2030"</t>
  </si>
  <si>
    <t>ООО УК "Жилищный кооператив"</t>
  </si>
  <si>
    <t>ООО УК "Муза"</t>
  </si>
  <si>
    <t>1026102902253</t>
  </si>
  <si>
    <t>ООО УК "ТЕРРИТОРИЯ КОМФОРТА"</t>
  </si>
  <si>
    <t>ООО УК "НЕБОСКРЕБ"</t>
  </si>
  <si>
    <t>ООО "УК"Монте Карло"</t>
  </si>
  <si>
    <t>ООО УК "Конструктив"</t>
  </si>
  <si>
    <t>ООО "ЮВК"</t>
  </si>
  <si>
    <t>6162066976</t>
  </si>
  <si>
    <t>1146194002470</t>
  </si>
  <si>
    <t>ООО "ДОМОВИК"</t>
  </si>
  <si>
    <t>1196196038972</t>
  </si>
  <si>
    <t>6163216279</t>
  </si>
  <si>
    <t>6161087532</t>
  </si>
  <si>
    <t>ООО "ВОСТОК"</t>
  </si>
  <si>
    <t>1196196015553</t>
  </si>
  <si>
    <t>ООО "УК"Премиум-Сервис"</t>
  </si>
  <si>
    <t>1186196001617</t>
  </si>
  <si>
    <t>6161083753</t>
  </si>
  <si>
    <t>ООО "ПРОСПЕКТ"</t>
  </si>
  <si>
    <t>6168084971</t>
  </si>
  <si>
    <r>
      <t xml:space="preserve">Примечание: </t>
    </r>
    <r>
      <rPr>
        <b/>
        <sz val="11"/>
        <color rgb="FFFF0000"/>
        <rFont val="Calibri"/>
        <family val="2"/>
        <charset val="204"/>
        <scheme val="minor"/>
      </rPr>
      <t>красным цветом</t>
    </r>
    <r>
      <rPr>
        <b/>
        <sz val="11"/>
        <color theme="1"/>
        <rFont val="Calibri"/>
        <family val="2"/>
        <charset val="204"/>
        <scheme val="minor"/>
      </rPr>
      <t xml:space="preserve"> выделены управляющие организации, действие лицензий которых прекращено, но которые продолжают управление домами на основании ст. 200 ЖК РФ. 
</t>
    </r>
    <r>
      <rPr>
        <b/>
        <sz val="11"/>
        <color rgb="FF00B050"/>
        <rFont val="Calibri"/>
        <family val="2"/>
        <charset val="204"/>
        <scheme val="minor"/>
      </rPr>
      <t>Зеленым цветом</t>
    </r>
    <r>
      <rPr>
        <b/>
        <sz val="11"/>
        <color theme="1"/>
        <rFont val="Calibri"/>
        <family val="2"/>
        <charset val="204"/>
        <scheme val="minor"/>
      </rPr>
      <t xml:space="preserve"> выделены управляющие организации, поменявшие свое название по сравнению с предыдущим периодом</t>
    </r>
  </si>
  <si>
    <t>ООО"ТЕКТОНИКА-ЮГ"</t>
  </si>
  <si>
    <t>1196196047244</t>
  </si>
  <si>
    <t>6163217071</t>
  </si>
  <si>
    <t>ООО УК "Зеленый квартал"</t>
  </si>
  <si>
    <t>1132312006738</t>
  </si>
  <si>
    <t>2312204010</t>
  </si>
  <si>
    <t>ООО УК "Галактика"</t>
  </si>
  <si>
    <t>1186196000407</t>
  </si>
  <si>
    <t>6166108049</t>
  </si>
  <si>
    <t>г. Ростов-на-дону</t>
  </si>
  <si>
    <t>1206100000061</t>
  </si>
  <si>
    <t>6166117389</t>
  </si>
  <si>
    <t>ООО УК "Мега Дон"</t>
  </si>
  <si>
    <t>ООО УК"Эксперт-Сервис"</t>
  </si>
  <si>
    <t>6161090750</t>
  </si>
  <si>
    <t>1206100005650</t>
  </si>
  <si>
    <t>ООО "УРОВЕНЬ""</t>
  </si>
  <si>
    <t>1176196043726</t>
  </si>
  <si>
    <t>6163206190</t>
  </si>
  <si>
    <t>ООО "АТЛАС"</t>
  </si>
  <si>
    <t>6167196104</t>
  </si>
  <si>
    <t>1196196035936</t>
  </si>
  <si>
    <t>ООО "КОМСОМОЛЕЦ"</t>
  </si>
  <si>
    <t>ООО УК "СПЕЦЭКОСЛУЖБА"</t>
  </si>
  <si>
    <t>ООО УК "МЕРКУРИЙ"</t>
  </si>
  <si>
    <t>ООО УК "УРАН"</t>
  </si>
  <si>
    <t>ООО УК "Римэйк"</t>
  </si>
  <si>
    <t>1196196035111</t>
  </si>
  <si>
    <t>6162082199</t>
  </si>
  <si>
    <t>ООО УК "ЗАРЯ"</t>
  </si>
  <si>
    <t>1206100018630</t>
  </si>
  <si>
    <t>6162083971</t>
  </si>
  <si>
    <t>ООО УК "САРМАТ"</t>
  </si>
  <si>
    <t>1206100015879</t>
  </si>
  <si>
    <t>6163219657</t>
  </si>
  <si>
    <t>ООО "РСУ-10"</t>
  </si>
  <si>
    <t>1086155000205</t>
  </si>
  <si>
    <t>6155048870</t>
  </si>
  <si>
    <t xml:space="preserve">ООО "ГК Основа-Тектоника" </t>
  </si>
  <si>
    <t>ООО "УК"Успех"</t>
  </si>
  <si>
    <t>1206100003042</t>
  </si>
  <si>
    <t>6161090535</t>
  </si>
  <si>
    <t>ООО "ЖКХ Звезда"</t>
  </si>
  <si>
    <t>1206100014581</t>
  </si>
  <si>
    <t>6162083820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</si>
</sst>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2" fontId="0" fillId="2" borderId="0" xfId="0" applyNumberFormat="1" applyFill="1" applyBorder="1" applyAlignment="1">
      <alignment wrapText="1"/>
    </xf>
    <xf numFmtId="1" fontId="0" fillId="2" borderId="0" xfId="0" applyNumberFormat="1" applyFill="1" applyBorder="1" applyAlignment="1">
      <alignment wrapText="1"/>
    </xf>
    <xf numFmtId="1" fontId="2" fillId="2" borderId="1" xfId="1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5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2" fontId="0" fillId="2" borderId="0" xfId="0" applyNumberFormat="1" applyFill="1" applyAlignment="1">
      <alignment wrapText="1"/>
    </xf>
    <xf numFmtId="2" fontId="0" fillId="2" borderId="4" xfId="0" applyNumberForma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3" fillId="0" borderId="1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right" wrapText="1"/>
    </xf>
    <xf numFmtId="0" fontId="0" fillId="4" borderId="0" xfId="0" applyFill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6" fillId="3" borderId="1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1" fillId="3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 wrapText="1"/>
    </xf>
    <xf numFmtId="2" fontId="0" fillId="2" borderId="5" xfId="0" applyNumberForma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wrapText="1"/>
    </xf>
    <xf numFmtId="1" fontId="9" fillId="2" borderId="1" xfId="0" applyNumberFormat="1" applyFont="1" applyFill="1" applyBorder="1" applyAlignment="1">
      <alignment horizontal="center" wrapText="1"/>
    </xf>
    <xf numFmtId="1" fontId="5" fillId="2" borderId="0" xfId="0" applyNumberFormat="1" applyFont="1" applyFill="1" applyBorder="1" applyAlignment="1">
      <alignment wrapText="1"/>
    </xf>
    <xf numFmtId="1" fontId="5" fillId="2" borderId="0" xfId="0" applyNumberFormat="1" applyFont="1" applyFill="1" applyAlignment="1">
      <alignment wrapText="1"/>
    </xf>
    <xf numFmtId="1" fontId="5" fillId="0" borderId="0" xfId="0" applyNumberFormat="1" applyFont="1" applyAlignment="1">
      <alignment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1" fontId="0" fillId="2" borderId="1" xfId="0" applyNumberForma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/>
    </xf>
    <xf numFmtId="49" fontId="10" fillId="2" borderId="1" xfId="0" applyNumberFormat="1" applyFont="1" applyFill="1" applyBorder="1"/>
    <xf numFmtId="49" fontId="10" fillId="0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wrapText="1"/>
    </xf>
    <xf numFmtId="49" fontId="11" fillId="2" borderId="0" xfId="0" applyNumberFormat="1" applyFont="1" applyFill="1" applyAlignment="1">
      <alignment wrapText="1"/>
    </xf>
    <xf numFmtId="49" fontId="10" fillId="2" borderId="0" xfId="0" applyNumberFormat="1" applyFont="1" applyFill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2" fontId="3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wrapText="1"/>
    </xf>
    <xf numFmtId="0" fontId="13" fillId="0" borderId="1" xfId="0" applyFont="1" applyBorder="1"/>
    <xf numFmtId="2" fontId="2" fillId="2" borderId="0" xfId="0" applyNumberFormat="1" applyFont="1" applyFill="1" applyAlignment="1">
      <alignment wrapText="1"/>
    </xf>
    <xf numFmtId="2" fontId="12" fillId="2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0" fontId="2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 vertical="center"/>
    </xf>
    <xf numFmtId="0" fontId="0" fillId="0" borderId="1" xfId="0" applyFont="1" applyBorder="1"/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2" fillId="2" borderId="1" xfId="0" applyFont="1" applyFill="1" applyBorder="1"/>
    <xf numFmtId="0" fontId="2" fillId="0" borderId="0" xfId="0" applyFont="1" applyBorder="1"/>
    <xf numFmtId="2" fontId="2" fillId="0" borderId="0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8"/>
  <sheetViews>
    <sheetView tabSelected="1" zoomScale="85" zoomScaleNormal="85" workbookViewId="0">
      <pane ySplit="1" topLeftCell="A2" activePane="bottomLeft" state="frozen"/>
      <selection pane="bottomLeft" activeCell="C185" sqref="C185"/>
    </sheetView>
  </sheetViews>
  <sheetFormatPr defaultColWidth="15.42578125" defaultRowHeight="15" x14ac:dyDescent="0.25"/>
  <cols>
    <col min="1" max="1" width="6.5703125" style="22" customWidth="1"/>
    <col min="2" max="2" width="10.85546875" style="35" customWidth="1"/>
    <col min="3" max="3" width="45" style="21" customWidth="1"/>
    <col min="4" max="4" width="17.42578125" style="77" customWidth="1"/>
    <col min="5" max="5" width="14.7109375" style="77" customWidth="1"/>
    <col min="6" max="6" width="17.28515625" style="2" customWidth="1"/>
    <col min="7" max="7" width="15.42578125" style="6"/>
    <col min="8" max="8" width="15.42578125" style="58"/>
    <col min="9" max="9" width="15.42578125" style="89"/>
    <col min="10" max="10" width="15.42578125" style="1"/>
    <col min="11" max="11" width="15.42578125" style="6"/>
    <col min="12" max="12" width="15.42578125" style="22"/>
    <col min="13" max="13" width="15.42578125" style="6"/>
    <col min="14" max="14" width="12.42578125" style="22" customWidth="1"/>
    <col min="15" max="15" width="15.140625" style="6" customWidth="1"/>
    <col min="16" max="16" width="11.5703125" style="22" customWidth="1"/>
    <col min="17" max="17" width="15.42578125" style="27"/>
    <col min="18" max="18" width="12.7109375" style="22" customWidth="1"/>
    <col min="19" max="19" width="15.42578125" style="6"/>
    <col min="20" max="20" width="34.85546875" style="49" customWidth="1"/>
    <col min="21" max="63" width="15.42578125" style="22"/>
    <col min="64" max="16384" width="15.42578125" style="1"/>
  </cols>
  <sheetData>
    <row r="1" spans="1:63" s="4" customFormat="1" ht="90" x14ac:dyDescent="0.25">
      <c r="A1" s="29" t="s">
        <v>85</v>
      </c>
      <c r="B1" s="30" t="s">
        <v>16</v>
      </c>
      <c r="C1" s="20" t="s">
        <v>15</v>
      </c>
      <c r="D1" s="42" t="s">
        <v>73</v>
      </c>
      <c r="E1" s="42" t="s">
        <v>74</v>
      </c>
      <c r="F1" s="20" t="s">
        <v>14</v>
      </c>
      <c r="G1" s="26" t="s">
        <v>10</v>
      </c>
      <c r="H1" s="55" t="s">
        <v>84</v>
      </c>
      <c r="I1" s="82" t="s">
        <v>104</v>
      </c>
      <c r="J1" s="20" t="s">
        <v>0</v>
      </c>
      <c r="K1" s="26" t="s">
        <v>1</v>
      </c>
      <c r="L1" s="20" t="s">
        <v>2</v>
      </c>
      <c r="M1" s="26" t="s">
        <v>3</v>
      </c>
      <c r="N1" s="20" t="s">
        <v>5</v>
      </c>
      <c r="O1" s="26" t="s">
        <v>12</v>
      </c>
      <c r="P1" s="20" t="s">
        <v>6</v>
      </c>
      <c r="Q1" s="26" t="s">
        <v>7</v>
      </c>
      <c r="R1" s="20" t="s">
        <v>8</v>
      </c>
      <c r="S1" s="46" t="s">
        <v>9</v>
      </c>
      <c r="T1" s="48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</row>
    <row r="2" spans="1:63" x14ac:dyDescent="0.25">
      <c r="A2" s="11">
        <v>1</v>
      </c>
      <c r="B2" s="31">
        <v>520</v>
      </c>
      <c r="C2" s="44" t="s">
        <v>238</v>
      </c>
      <c r="D2" s="94">
        <v>1176196024840</v>
      </c>
      <c r="E2" s="79">
        <v>6167138783</v>
      </c>
      <c r="F2" s="32" t="s">
        <v>13</v>
      </c>
      <c r="G2" s="13">
        <f>K2+M2+O2+Q2+S2</f>
        <v>0</v>
      </c>
      <c r="H2" s="54">
        <v>21</v>
      </c>
      <c r="I2" s="83">
        <v>507273.61</v>
      </c>
      <c r="J2" s="37">
        <v>0</v>
      </c>
      <c r="K2" s="13">
        <f>J2/I2*$K$195*$K$196</f>
        <v>0</v>
      </c>
      <c r="L2" s="14">
        <v>0</v>
      </c>
      <c r="M2" s="13">
        <f>L2/I2*$M$195*$M$196</f>
        <v>0</v>
      </c>
      <c r="N2" s="67"/>
      <c r="O2" s="13">
        <f>N2/I2*$O$195*$O$196</f>
        <v>0</v>
      </c>
      <c r="P2" s="67"/>
      <c r="Q2" s="13">
        <f>P2/I2*$Q$195*$Q$196</f>
        <v>0</v>
      </c>
      <c r="R2" s="14"/>
      <c r="S2" s="47">
        <f>R2/I2*$S$195*$S$196</f>
        <v>0</v>
      </c>
      <c r="T2" s="11" t="s">
        <v>254</v>
      </c>
    </row>
    <row r="3" spans="1:63" x14ac:dyDescent="0.25">
      <c r="A3" s="11">
        <f>A2+1</f>
        <v>2</v>
      </c>
      <c r="B3" s="33">
        <v>494</v>
      </c>
      <c r="C3" s="34" t="s">
        <v>260</v>
      </c>
      <c r="D3" s="73" t="s">
        <v>269</v>
      </c>
      <c r="E3" s="72" t="s">
        <v>270</v>
      </c>
      <c r="F3" s="32" t="s">
        <v>13</v>
      </c>
      <c r="G3" s="13">
        <f>K3+M3+O3+Q3+S3</f>
        <v>0</v>
      </c>
      <c r="H3" s="14">
        <v>25</v>
      </c>
      <c r="I3" s="83">
        <v>262211.46999999997</v>
      </c>
      <c r="J3" s="11">
        <v>0</v>
      </c>
      <c r="K3" s="13">
        <f>J3/I3*$K$195*$K$196</f>
        <v>0</v>
      </c>
      <c r="L3" s="11">
        <v>0</v>
      </c>
      <c r="M3" s="13">
        <f>L3/I3*$M$195*$M$196</f>
        <v>0</v>
      </c>
      <c r="N3" s="31"/>
      <c r="O3" s="13">
        <f>N3/I3*$O$195*$O$196</f>
        <v>0</v>
      </c>
      <c r="P3" s="31"/>
      <c r="Q3" s="13">
        <f>P3/I3*$Q$195*$Q$196</f>
        <v>0</v>
      </c>
      <c r="R3" s="68"/>
      <c r="S3" s="47">
        <f>R3/I3*$S$195*$S$196</f>
        <v>0</v>
      </c>
      <c r="T3" s="11"/>
    </row>
    <row r="4" spans="1:63" x14ac:dyDescent="0.25">
      <c r="A4" s="11">
        <f t="shared" ref="A4:A67" si="0">A3+1</f>
        <v>3</v>
      </c>
      <c r="B4" s="33">
        <v>454</v>
      </c>
      <c r="C4" s="65" t="s">
        <v>124</v>
      </c>
      <c r="D4" s="73" t="s">
        <v>125</v>
      </c>
      <c r="E4" s="72" t="s">
        <v>126</v>
      </c>
      <c r="F4" s="32" t="s">
        <v>13</v>
      </c>
      <c r="G4" s="13">
        <f>K4+M4+O4+Q4+S4</f>
        <v>0</v>
      </c>
      <c r="H4" s="14">
        <v>22</v>
      </c>
      <c r="I4" s="83">
        <v>141058.4</v>
      </c>
      <c r="J4" s="11">
        <v>0</v>
      </c>
      <c r="K4" s="13">
        <f>J4/I4*$K$195*$K$196</f>
        <v>0</v>
      </c>
      <c r="L4" s="11">
        <v>0</v>
      </c>
      <c r="M4" s="13">
        <f>L4/I4*$M$195*$M$196</f>
        <v>0</v>
      </c>
      <c r="N4" s="31"/>
      <c r="O4" s="13">
        <f>N4/I4*$O$195*$O$196</f>
        <v>0</v>
      </c>
      <c r="P4" s="31"/>
      <c r="Q4" s="13">
        <f>P4/I4*$Q$195*$Q$196</f>
        <v>0</v>
      </c>
      <c r="R4" s="68"/>
      <c r="S4" s="47">
        <f>R4/I4*$S$195*$S$196</f>
        <v>0</v>
      </c>
      <c r="T4" s="11"/>
    </row>
    <row r="5" spans="1:63" x14ac:dyDescent="0.25">
      <c r="A5" s="11">
        <f t="shared" si="0"/>
        <v>4</v>
      </c>
      <c r="B5" s="70">
        <v>309</v>
      </c>
      <c r="C5" s="50" t="s">
        <v>64</v>
      </c>
      <c r="D5" s="51">
        <v>1156196036150</v>
      </c>
      <c r="E5" s="51">
        <v>6165192680</v>
      </c>
      <c r="F5" s="60" t="s">
        <v>13</v>
      </c>
      <c r="G5" s="13">
        <f>K5+M5+O5+Q5+S5</f>
        <v>0</v>
      </c>
      <c r="H5" s="54">
        <v>41</v>
      </c>
      <c r="I5" s="84">
        <v>134782.03</v>
      </c>
      <c r="J5" s="61">
        <v>0</v>
      </c>
      <c r="K5" s="13">
        <f>J5/I5*$K$195*$K$196</f>
        <v>0</v>
      </c>
      <c r="L5" s="61">
        <v>0</v>
      </c>
      <c r="M5" s="13">
        <f>L5/I5*$M$195*$M$196</f>
        <v>0</v>
      </c>
      <c r="N5" s="70"/>
      <c r="O5" s="13">
        <f>N5/I5*$O$195*$O$196</f>
        <v>0</v>
      </c>
      <c r="P5" s="70"/>
      <c r="Q5" s="13">
        <f>P5/I5*$Q$195*$Q$196</f>
        <v>0</v>
      </c>
      <c r="R5" s="71"/>
      <c r="S5" s="47">
        <f>R5/I5*$S$195*$S$196</f>
        <v>0</v>
      </c>
      <c r="T5" s="61"/>
    </row>
    <row r="6" spans="1:63" x14ac:dyDescent="0.25">
      <c r="A6" s="11">
        <f t="shared" si="0"/>
        <v>5</v>
      </c>
      <c r="B6" s="33">
        <v>502</v>
      </c>
      <c r="C6" s="41" t="s">
        <v>170</v>
      </c>
      <c r="D6" s="73" t="s">
        <v>165</v>
      </c>
      <c r="E6" s="78">
        <v>6102067340</v>
      </c>
      <c r="F6" s="32" t="s">
        <v>13</v>
      </c>
      <c r="G6" s="13">
        <f>K6+M6+O6+Q6+S6</f>
        <v>0</v>
      </c>
      <c r="H6" s="14">
        <v>25</v>
      </c>
      <c r="I6" s="83">
        <v>127327.83</v>
      </c>
      <c r="J6" s="11">
        <v>0</v>
      </c>
      <c r="K6" s="13">
        <f>J6/I6*$K$195*$K$196</f>
        <v>0</v>
      </c>
      <c r="L6" s="11">
        <v>0</v>
      </c>
      <c r="M6" s="13">
        <f>L6/I6*$M$195*$M$196</f>
        <v>0</v>
      </c>
      <c r="N6" s="31"/>
      <c r="O6" s="13">
        <f>N6/I6*$O$195*$O$196</f>
        <v>0</v>
      </c>
      <c r="P6" s="31"/>
      <c r="Q6" s="13">
        <f>P6/I6*$Q$195*$Q$196</f>
        <v>0</v>
      </c>
      <c r="R6" s="68"/>
      <c r="S6" s="47">
        <f>R6/I6*$S$195*$S$196</f>
        <v>0</v>
      </c>
      <c r="T6" s="11" t="s">
        <v>223</v>
      </c>
    </row>
    <row r="7" spans="1:63" x14ac:dyDescent="0.25">
      <c r="A7" s="11">
        <f t="shared" si="0"/>
        <v>6</v>
      </c>
      <c r="B7" s="31">
        <v>569</v>
      </c>
      <c r="C7" s="50" t="s">
        <v>295</v>
      </c>
      <c r="D7" s="95" t="s">
        <v>307</v>
      </c>
      <c r="E7" s="53" t="s">
        <v>308</v>
      </c>
      <c r="F7" s="32" t="s">
        <v>13</v>
      </c>
      <c r="G7" s="13">
        <f>K7+M7+O7+Q7+S7</f>
        <v>0</v>
      </c>
      <c r="H7" s="37">
        <v>36</v>
      </c>
      <c r="I7" s="83">
        <v>117923.47</v>
      </c>
      <c r="J7" s="37">
        <v>0</v>
      </c>
      <c r="K7" s="13">
        <f>J7/I7*$K$195*$K$196</f>
        <v>0</v>
      </c>
      <c r="L7" s="14">
        <v>0</v>
      </c>
      <c r="M7" s="13">
        <f>L7/I7*$M$195*$M$196</f>
        <v>0</v>
      </c>
      <c r="N7" s="67"/>
      <c r="O7" s="13">
        <f>N7/I7*$O$195*$O$196</f>
        <v>0</v>
      </c>
      <c r="P7" s="67"/>
      <c r="Q7" s="13">
        <f>P7/I7*$Q$195*$Q$196</f>
        <v>0</v>
      </c>
      <c r="R7" s="14"/>
      <c r="S7" s="47">
        <f>R7/I7*$S$195*$S$196</f>
        <v>0</v>
      </c>
      <c r="T7" s="11"/>
    </row>
    <row r="8" spans="1:63" x14ac:dyDescent="0.25">
      <c r="A8" s="11">
        <f t="shared" si="0"/>
        <v>7</v>
      </c>
      <c r="B8" s="33">
        <v>511</v>
      </c>
      <c r="C8" s="34" t="s">
        <v>174</v>
      </c>
      <c r="D8" s="73" t="s">
        <v>339</v>
      </c>
      <c r="E8" s="78">
        <v>6161011741</v>
      </c>
      <c r="F8" s="32" t="s">
        <v>13</v>
      </c>
      <c r="G8" s="13">
        <f>K8+M8+O8+Q8+S8</f>
        <v>0</v>
      </c>
      <c r="H8" s="14">
        <v>6</v>
      </c>
      <c r="I8" s="83">
        <v>99444.6</v>
      </c>
      <c r="J8" s="11">
        <v>0</v>
      </c>
      <c r="K8" s="13">
        <f>J8/I8*$K$195*$K$196</f>
        <v>0</v>
      </c>
      <c r="L8" s="11">
        <v>0</v>
      </c>
      <c r="M8" s="13">
        <f>L8/I8*$M$195*$M$196</f>
        <v>0</v>
      </c>
      <c r="N8" s="31"/>
      <c r="O8" s="13">
        <f>N8/I8*$O$195*$O$196</f>
        <v>0</v>
      </c>
      <c r="P8" s="31"/>
      <c r="Q8" s="13">
        <f>P8/I8*$Q$195*$Q$196</f>
        <v>0</v>
      </c>
      <c r="R8" s="68"/>
      <c r="S8" s="47">
        <f>R8/I8*$S$195*$S$196</f>
        <v>0</v>
      </c>
      <c r="T8" s="11"/>
    </row>
    <row r="9" spans="1:63" x14ac:dyDescent="0.25">
      <c r="A9" s="11">
        <f t="shared" si="0"/>
        <v>8</v>
      </c>
      <c r="B9" s="31">
        <v>385</v>
      </c>
      <c r="C9" s="12" t="s">
        <v>99</v>
      </c>
      <c r="D9" s="51">
        <v>1096165003945</v>
      </c>
      <c r="E9" s="10">
        <v>6165157318</v>
      </c>
      <c r="F9" s="32" t="s">
        <v>13</v>
      </c>
      <c r="G9" s="13">
        <f>K9+M9+O9+Q9+S9</f>
        <v>0</v>
      </c>
      <c r="H9" s="14">
        <v>19</v>
      </c>
      <c r="I9" s="83">
        <v>92488.83</v>
      </c>
      <c r="J9" s="11">
        <v>0</v>
      </c>
      <c r="K9" s="13">
        <f>J9/I9*$K$195*$K$196</f>
        <v>0</v>
      </c>
      <c r="L9" s="11">
        <v>0</v>
      </c>
      <c r="M9" s="13">
        <f>L9/I9*$M$195*$M$196</f>
        <v>0</v>
      </c>
      <c r="N9" s="31"/>
      <c r="O9" s="13">
        <f>N9/I9*$O$195*$O$196</f>
        <v>0</v>
      </c>
      <c r="P9" s="31"/>
      <c r="Q9" s="13">
        <f>P9/I9*$Q$195*$Q$196</f>
        <v>0</v>
      </c>
      <c r="R9" s="68"/>
      <c r="S9" s="47">
        <f>R9/I9*$S$195*$S$196</f>
        <v>0</v>
      </c>
      <c r="T9" s="11"/>
    </row>
    <row r="10" spans="1:63" x14ac:dyDescent="0.25">
      <c r="A10" s="11">
        <f t="shared" si="0"/>
        <v>9</v>
      </c>
      <c r="B10" s="31">
        <v>638</v>
      </c>
      <c r="C10" s="64" t="s">
        <v>372</v>
      </c>
      <c r="D10" s="96" t="s">
        <v>374</v>
      </c>
      <c r="E10" s="52" t="s">
        <v>373</v>
      </c>
      <c r="F10" s="32" t="s">
        <v>327</v>
      </c>
      <c r="G10" s="13">
        <f>K10+M10+O10+Q10+S10</f>
        <v>0</v>
      </c>
      <c r="H10" s="62">
        <v>3</v>
      </c>
      <c r="I10" s="83">
        <v>90971.4</v>
      </c>
      <c r="J10" s="37">
        <v>0</v>
      </c>
      <c r="K10" s="13">
        <f>J10/I10*$K$195*$K$196</f>
        <v>0</v>
      </c>
      <c r="L10" s="14">
        <v>0</v>
      </c>
      <c r="M10" s="13">
        <f>L10/I10*$M$195*$M$196</f>
        <v>0</v>
      </c>
      <c r="N10" s="67"/>
      <c r="O10" s="13">
        <f>N10/I10*$O$195*$O$196</f>
        <v>0</v>
      </c>
      <c r="P10" s="67"/>
      <c r="Q10" s="13">
        <f>P10/I10*$Q$195*$Q$196</f>
        <v>0</v>
      </c>
      <c r="R10" s="14"/>
      <c r="S10" s="47">
        <f>R10/I10*$S$195*$S$196</f>
        <v>0</v>
      </c>
      <c r="T10" s="11"/>
    </row>
    <row r="11" spans="1:63" x14ac:dyDescent="0.25">
      <c r="A11" s="11">
        <f t="shared" si="0"/>
        <v>10</v>
      </c>
      <c r="B11" s="31">
        <v>587</v>
      </c>
      <c r="C11" s="12" t="s">
        <v>382</v>
      </c>
      <c r="D11" s="95">
        <v>1196196010889</v>
      </c>
      <c r="E11" s="53">
        <v>6165218747</v>
      </c>
      <c r="F11" s="32" t="s">
        <v>13</v>
      </c>
      <c r="G11" s="13">
        <f>K11+M11+O11+Q11+S11</f>
        <v>0</v>
      </c>
      <c r="H11" s="62">
        <v>7</v>
      </c>
      <c r="I11" s="83">
        <v>81171.199999999997</v>
      </c>
      <c r="J11" s="37">
        <v>0</v>
      </c>
      <c r="K11" s="13">
        <f>J11/I11*$K$195*$K$196</f>
        <v>0</v>
      </c>
      <c r="L11" s="14">
        <v>0</v>
      </c>
      <c r="M11" s="13">
        <f>L11/I11*$M$195*$M$196</f>
        <v>0</v>
      </c>
      <c r="N11" s="67"/>
      <c r="O11" s="13">
        <f>N11/I11*$O$195*$O$196</f>
        <v>0</v>
      </c>
      <c r="P11" s="67"/>
      <c r="Q11" s="13">
        <f>P11/I11*$Q$195*$Q$196</f>
        <v>0</v>
      </c>
      <c r="R11" s="14"/>
      <c r="S11" s="47">
        <f>R11/I11*$S$195*$S$196</f>
        <v>0</v>
      </c>
      <c r="T11" s="11"/>
    </row>
    <row r="12" spans="1:63" x14ac:dyDescent="0.25">
      <c r="A12" s="11">
        <f t="shared" si="0"/>
        <v>11</v>
      </c>
      <c r="B12" s="31">
        <v>38</v>
      </c>
      <c r="C12" s="12" t="s">
        <v>27</v>
      </c>
      <c r="D12" s="51">
        <v>1126164012886</v>
      </c>
      <c r="E12" s="10">
        <v>6164308540</v>
      </c>
      <c r="F12" s="32" t="s">
        <v>13</v>
      </c>
      <c r="G12" s="13">
        <f>K12+M12+O12+Q12+S12</f>
        <v>0</v>
      </c>
      <c r="H12" s="14">
        <v>3</v>
      </c>
      <c r="I12" s="83">
        <v>79886.399999999994</v>
      </c>
      <c r="J12" s="11">
        <v>0</v>
      </c>
      <c r="K12" s="13">
        <f>J12/I12*$K$195*$K$196</f>
        <v>0</v>
      </c>
      <c r="L12" s="11">
        <v>0</v>
      </c>
      <c r="M12" s="13">
        <f>L12/I12*$M$195*$M$196</f>
        <v>0</v>
      </c>
      <c r="N12" s="31"/>
      <c r="O12" s="13">
        <f>N12/I12*$O$195*$O$196</f>
        <v>0</v>
      </c>
      <c r="P12" s="31"/>
      <c r="Q12" s="13">
        <f>P12/I12*$Q$195*$Q$196</f>
        <v>0</v>
      </c>
      <c r="R12" s="68"/>
      <c r="S12" s="47">
        <f>R12/I12*$S$195*$S$196</f>
        <v>0</v>
      </c>
    </row>
    <row r="13" spans="1:63" ht="30" x14ac:dyDescent="0.25">
      <c r="A13" s="11">
        <f t="shared" si="0"/>
        <v>12</v>
      </c>
      <c r="B13" s="31">
        <v>562</v>
      </c>
      <c r="C13" s="50" t="s">
        <v>265</v>
      </c>
      <c r="D13" s="95" t="s">
        <v>274</v>
      </c>
      <c r="E13" s="53" t="s">
        <v>275</v>
      </c>
      <c r="F13" s="32" t="s">
        <v>13</v>
      </c>
      <c r="G13" s="13">
        <f>K13+M13+O13+Q13+S13</f>
        <v>0</v>
      </c>
      <c r="H13" s="37">
        <v>17</v>
      </c>
      <c r="I13" s="83">
        <v>76739.679999999993</v>
      </c>
      <c r="J13" s="37">
        <v>0</v>
      </c>
      <c r="K13" s="13">
        <f>J13/I13*$K$195*$K$196</f>
        <v>0</v>
      </c>
      <c r="L13" s="14">
        <v>0</v>
      </c>
      <c r="M13" s="13">
        <f>L13/I13*$M$195*$M$196</f>
        <v>0</v>
      </c>
      <c r="N13" s="67"/>
      <c r="O13" s="13">
        <f>N13/I13*$O$195*$O$196</f>
        <v>0</v>
      </c>
      <c r="P13" s="67"/>
      <c r="Q13" s="13">
        <f>P13/I13*$Q$195*$Q$196</f>
        <v>0</v>
      </c>
      <c r="R13" s="14"/>
      <c r="S13" s="47">
        <f>R13/I13*$S$195*$S$196</f>
        <v>0</v>
      </c>
      <c r="T13" s="11"/>
    </row>
    <row r="14" spans="1:63" x14ac:dyDescent="0.25">
      <c r="A14" s="11">
        <f t="shared" si="0"/>
        <v>13</v>
      </c>
      <c r="B14" s="33">
        <v>501</v>
      </c>
      <c r="C14" s="41" t="s">
        <v>169</v>
      </c>
      <c r="D14" s="73" t="s">
        <v>164</v>
      </c>
      <c r="E14" s="78">
        <v>6102067358</v>
      </c>
      <c r="F14" s="32" t="s">
        <v>13</v>
      </c>
      <c r="G14" s="13">
        <f>K14+M14+O14+Q14+S14</f>
        <v>0</v>
      </c>
      <c r="H14" s="54">
        <v>11</v>
      </c>
      <c r="I14" s="83">
        <v>74085.7</v>
      </c>
      <c r="J14" s="11">
        <v>0</v>
      </c>
      <c r="K14" s="13">
        <f>J14/I14*$K$195*$K$196</f>
        <v>0</v>
      </c>
      <c r="L14" s="11">
        <v>0</v>
      </c>
      <c r="M14" s="13">
        <f>L14/I14*$M$195*$M$196</f>
        <v>0</v>
      </c>
      <c r="N14" s="31"/>
      <c r="O14" s="13">
        <f>N14/I14*$O$195*$O$196</f>
        <v>0</v>
      </c>
      <c r="P14" s="31"/>
      <c r="Q14" s="13">
        <f>P14/I14*$Q$195*$Q$196</f>
        <v>0</v>
      </c>
      <c r="R14" s="68"/>
      <c r="S14" s="47">
        <f>R14/I14*$S$195*$S$196</f>
        <v>0</v>
      </c>
      <c r="T14" s="11" t="s">
        <v>222</v>
      </c>
    </row>
    <row r="15" spans="1:63" x14ac:dyDescent="0.25">
      <c r="A15" s="11">
        <f t="shared" si="0"/>
        <v>14</v>
      </c>
      <c r="B15" s="31">
        <v>375</v>
      </c>
      <c r="C15" s="44" t="s">
        <v>186</v>
      </c>
      <c r="D15" s="51">
        <v>1156196030704</v>
      </c>
      <c r="E15" s="10">
        <v>6164014620</v>
      </c>
      <c r="F15" s="32" t="s">
        <v>13</v>
      </c>
      <c r="G15" s="13">
        <f>K15+M15+O15+Q15+S15</f>
        <v>0</v>
      </c>
      <c r="H15" s="54">
        <v>5</v>
      </c>
      <c r="I15" s="84">
        <v>73385.399999999994</v>
      </c>
      <c r="J15" s="11">
        <v>0</v>
      </c>
      <c r="K15" s="13">
        <f>J15/I15*$K$195*$K$196</f>
        <v>0</v>
      </c>
      <c r="L15" s="11">
        <v>0</v>
      </c>
      <c r="M15" s="13">
        <f>L15/I15*$M$195*$M$196</f>
        <v>0</v>
      </c>
      <c r="N15" s="31"/>
      <c r="O15" s="13">
        <f>N15/I15*$O$195*$O$196</f>
        <v>0</v>
      </c>
      <c r="P15" s="31"/>
      <c r="Q15" s="13">
        <f>P15/I15*$Q$195*$Q$196</f>
        <v>0</v>
      </c>
      <c r="R15" s="68"/>
      <c r="S15" s="47">
        <f>R15/I15*$S$195*$S$196</f>
        <v>0</v>
      </c>
      <c r="T15" s="11" t="s">
        <v>209</v>
      </c>
    </row>
    <row r="16" spans="1:63" x14ac:dyDescent="0.25">
      <c r="A16" s="11">
        <f t="shared" si="0"/>
        <v>15</v>
      </c>
      <c r="B16" s="31">
        <v>550</v>
      </c>
      <c r="C16" s="12" t="s">
        <v>290</v>
      </c>
      <c r="D16" s="95">
        <v>1186196032494</v>
      </c>
      <c r="E16" s="52" t="s">
        <v>301</v>
      </c>
      <c r="F16" s="32" t="s">
        <v>13</v>
      </c>
      <c r="G16" s="13">
        <f>K16+M16+O16+Q16+S16</f>
        <v>0</v>
      </c>
      <c r="H16" s="37">
        <v>10</v>
      </c>
      <c r="I16" s="81">
        <v>51620.480000000003</v>
      </c>
      <c r="J16" s="37">
        <v>0</v>
      </c>
      <c r="K16" s="13">
        <f>J16/I16*$K$195*$K$196</f>
        <v>0</v>
      </c>
      <c r="L16" s="14">
        <v>0</v>
      </c>
      <c r="M16" s="13">
        <f>L16/I16*$M$195*$M$196</f>
        <v>0</v>
      </c>
      <c r="N16" s="67"/>
      <c r="O16" s="13">
        <f>N16/I16*$O$195*$O$196</f>
        <v>0</v>
      </c>
      <c r="P16" s="67"/>
      <c r="Q16" s="13">
        <f>P16/I16*$Q$195*$Q$196</f>
        <v>0</v>
      </c>
      <c r="R16" s="14"/>
      <c r="S16" s="47">
        <f>R16/I16*$S$195*$S$196</f>
        <v>0</v>
      </c>
      <c r="T16" s="11"/>
    </row>
    <row r="17" spans="1:20" x14ac:dyDescent="0.25">
      <c r="A17" s="11">
        <f t="shared" si="0"/>
        <v>16</v>
      </c>
      <c r="B17" s="31">
        <v>398</v>
      </c>
      <c r="C17" s="12" t="s">
        <v>157</v>
      </c>
      <c r="D17" s="73" t="s">
        <v>158</v>
      </c>
      <c r="E17" s="72" t="s">
        <v>159</v>
      </c>
      <c r="F17" s="32" t="s">
        <v>13</v>
      </c>
      <c r="G17" s="13">
        <f>K17+M17+O17+Q17+S17</f>
        <v>0</v>
      </c>
      <c r="H17" s="14">
        <v>2</v>
      </c>
      <c r="I17" s="83">
        <v>49321.4</v>
      </c>
      <c r="J17" s="11">
        <v>0</v>
      </c>
      <c r="K17" s="13">
        <f>J17/I17*$K$195*$K$196</f>
        <v>0</v>
      </c>
      <c r="L17" s="11">
        <v>0</v>
      </c>
      <c r="M17" s="13">
        <f>L17/I17*$M$195*$M$196</f>
        <v>0</v>
      </c>
      <c r="N17" s="31"/>
      <c r="O17" s="13">
        <f>N17/I17*$O$195*$O$196</f>
        <v>0</v>
      </c>
      <c r="P17" s="31"/>
      <c r="Q17" s="13">
        <f>P17/I17*$Q$195*$Q$196</f>
        <v>0</v>
      </c>
      <c r="R17" s="68"/>
      <c r="S17" s="47">
        <f>R17/I17*$S$195*$S$196</f>
        <v>0</v>
      </c>
      <c r="T17" s="11"/>
    </row>
    <row r="18" spans="1:20" x14ac:dyDescent="0.25">
      <c r="A18" s="11">
        <f t="shared" si="0"/>
        <v>17</v>
      </c>
      <c r="B18" s="31">
        <v>632</v>
      </c>
      <c r="C18" s="64" t="s">
        <v>375</v>
      </c>
      <c r="D18" s="96" t="s">
        <v>376</v>
      </c>
      <c r="E18" s="52" t="s">
        <v>377</v>
      </c>
      <c r="F18" s="32" t="s">
        <v>327</v>
      </c>
      <c r="G18" s="13">
        <f>K18+M18+O18+Q18+S18</f>
        <v>0</v>
      </c>
      <c r="H18" s="62">
        <v>12</v>
      </c>
      <c r="I18" s="83">
        <v>48464.7</v>
      </c>
      <c r="J18" s="37">
        <v>0</v>
      </c>
      <c r="K18" s="13">
        <f>J18/I18*$K$195*$K$196</f>
        <v>0</v>
      </c>
      <c r="L18" s="14">
        <v>0</v>
      </c>
      <c r="M18" s="13">
        <f>L18/I18*$M$195*$M$196</f>
        <v>0</v>
      </c>
      <c r="N18" s="67"/>
      <c r="O18" s="13">
        <f>N18/I18*$O$195*$O$196</f>
        <v>0</v>
      </c>
      <c r="P18" s="67"/>
      <c r="Q18" s="13">
        <f>P18/I18*$Q$195*$Q$196</f>
        <v>0</v>
      </c>
      <c r="R18" s="14"/>
      <c r="S18" s="47">
        <f>R18/I18*$S$195*$S$196</f>
        <v>0</v>
      </c>
      <c r="T18" s="11"/>
    </row>
    <row r="19" spans="1:20" x14ac:dyDescent="0.25">
      <c r="A19" s="11">
        <f t="shared" si="0"/>
        <v>18</v>
      </c>
      <c r="B19" s="31">
        <v>616</v>
      </c>
      <c r="C19" s="64" t="s">
        <v>347</v>
      </c>
      <c r="D19" s="96" t="s">
        <v>348</v>
      </c>
      <c r="E19" s="52" t="s">
        <v>349</v>
      </c>
      <c r="F19" s="32" t="s">
        <v>327</v>
      </c>
      <c r="G19" s="13">
        <f>K19+M19+O19+Q19+S19</f>
        <v>0</v>
      </c>
      <c r="H19" s="62">
        <v>19</v>
      </c>
      <c r="I19" s="83">
        <v>44731.01</v>
      </c>
      <c r="J19" s="37">
        <v>0</v>
      </c>
      <c r="K19" s="13">
        <f>J19/I19*$K$195*$K$196</f>
        <v>0</v>
      </c>
      <c r="L19" s="14">
        <v>0</v>
      </c>
      <c r="M19" s="13">
        <f>L19/I19*$M$195*$M$196</f>
        <v>0</v>
      </c>
      <c r="N19" s="67"/>
      <c r="O19" s="13">
        <f>N19/I19*$O$195*$O$196</f>
        <v>0</v>
      </c>
      <c r="P19" s="67"/>
      <c r="Q19" s="13">
        <f>P19/I19*$Q$195*$Q$196</f>
        <v>0</v>
      </c>
      <c r="R19" s="14"/>
      <c r="S19" s="47">
        <f>R19/I19*$S$195*$S$196</f>
        <v>0</v>
      </c>
      <c r="T19" s="11"/>
    </row>
    <row r="20" spans="1:20" x14ac:dyDescent="0.25">
      <c r="A20" s="11">
        <f t="shared" si="0"/>
        <v>19</v>
      </c>
      <c r="B20" s="31">
        <v>631</v>
      </c>
      <c r="C20" s="64" t="s">
        <v>359</v>
      </c>
      <c r="D20" s="96" t="s">
        <v>360</v>
      </c>
      <c r="E20" s="52" t="s">
        <v>361</v>
      </c>
      <c r="F20" s="32" t="s">
        <v>327</v>
      </c>
      <c r="G20" s="13">
        <f>K20+M20+O20+Q20+S20</f>
        <v>0</v>
      </c>
      <c r="H20" s="62">
        <v>39</v>
      </c>
      <c r="I20" s="83">
        <v>41821.699999999997</v>
      </c>
      <c r="J20" s="37">
        <v>0</v>
      </c>
      <c r="K20" s="13">
        <f>J20/I20*$K$195*$K$196</f>
        <v>0</v>
      </c>
      <c r="L20" s="14">
        <v>0</v>
      </c>
      <c r="M20" s="13">
        <f>L20/I20*$M$195*$M$196</f>
        <v>0</v>
      </c>
      <c r="N20" s="67"/>
      <c r="O20" s="13">
        <f>N20/I20*$O$195*$O$196</f>
        <v>0</v>
      </c>
      <c r="P20" s="67"/>
      <c r="Q20" s="13">
        <f>P20/I20*$Q$195*$Q$196</f>
        <v>0</v>
      </c>
      <c r="R20" s="14"/>
      <c r="S20" s="47">
        <f>R20/I20*$S$195*$S$196</f>
        <v>0</v>
      </c>
      <c r="T20" s="11"/>
    </row>
    <row r="21" spans="1:20" s="63" customFormat="1" x14ac:dyDescent="0.25">
      <c r="A21" s="11">
        <f t="shared" si="0"/>
        <v>20</v>
      </c>
      <c r="B21" s="31">
        <v>373</v>
      </c>
      <c r="C21" s="12" t="s">
        <v>69</v>
      </c>
      <c r="D21" s="51">
        <v>1156196041165</v>
      </c>
      <c r="E21" s="10">
        <v>6163140260</v>
      </c>
      <c r="F21" s="32" t="s">
        <v>13</v>
      </c>
      <c r="G21" s="13">
        <f>K21+M21+O21+Q21+S21</f>
        <v>0</v>
      </c>
      <c r="H21" s="14">
        <v>4</v>
      </c>
      <c r="I21" s="83">
        <v>40913.25</v>
      </c>
      <c r="J21" s="11">
        <v>0</v>
      </c>
      <c r="K21" s="13">
        <f>J21/I21*$K$195*$K$196</f>
        <v>0</v>
      </c>
      <c r="L21" s="11">
        <v>0</v>
      </c>
      <c r="M21" s="13">
        <f>L21/I21*$M$195*$M$196</f>
        <v>0</v>
      </c>
      <c r="N21" s="31"/>
      <c r="O21" s="13">
        <f>N21/I21*$O$195*$O$196</f>
        <v>0</v>
      </c>
      <c r="P21" s="31"/>
      <c r="Q21" s="13">
        <f>P21/I21*$Q$195*$Q$196</f>
        <v>0</v>
      </c>
      <c r="R21" s="68"/>
      <c r="S21" s="47">
        <f>R21/I21*$S$195*$S$196</f>
        <v>0</v>
      </c>
      <c r="T21" s="11"/>
    </row>
    <row r="22" spans="1:20" x14ac:dyDescent="0.25">
      <c r="A22" s="11">
        <f t="shared" si="0"/>
        <v>21</v>
      </c>
      <c r="B22" s="31">
        <v>599</v>
      </c>
      <c r="C22" s="12" t="s">
        <v>316</v>
      </c>
      <c r="D22" s="95">
        <v>1196196016301</v>
      </c>
      <c r="E22" s="53">
        <v>6163214296</v>
      </c>
      <c r="F22" s="32" t="s">
        <v>13</v>
      </c>
      <c r="G22" s="13">
        <f>K22+M22+O22+Q22+S22</f>
        <v>0</v>
      </c>
      <c r="H22" s="62">
        <v>6</v>
      </c>
      <c r="I22" s="83">
        <v>40334.019999999997</v>
      </c>
      <c r="J22" s="37">
        <v>0</v>
      </c>
      <c r="K22" s="13">
        <f>J22/I22*$K$195*$K$196</f>
        <v>0</v>
      </c>
      <c r="L22" s="14">
        <v>0</v>
      </c>
      <c r="M22" s="13">
        <f>L22/I22*$M$195*$M$196</f>
        <v>0</v>
      </c>
      <c r="N22" s="67"/>
      <c r="O22" s="13">
        <f>N22/I22*$O$195*$O$196</f>
        <v>0</v>
      </c>
      <c r="P22" s="67"/>
      <c r="Q22" s="13">
        <f>P22/I22*$Q$195*$Q$196</f>
        <v>0</v>
      </c>
      <c r="R22" s="14"/>
      <c r="S22" s="47">
        <f>R22/I22*$S$195*$S$196</f>
        <v>0</v>
      </c>
      <c r="T22" s="11"/>
    </row>
    <row r="23" spans="1:20" x14ac:dyDescent="0.25">
      <c r="A23" s="11">
        <f t="shared" si="0"/>
        <v>22</v>
      </c>
      <c r="B23" s="31">
        <v>611</v>
      </c>
      <c r="C23" s="64" t="s">
        <v>336</v>
      </c>
      <c r="D23" s="96" t="s">
        <v>334</v>
      </c>
      <c r="E23" s="52" t="s">
        <v>335</v>
      </c>
      <c r="F23" s="32" t="s">
        <v>327</v>
      </c>
      <c r="G23" s="13">
        <f>K23+M23+O23+Q23+S23</f>
        <v>0</v>
      </c>
      <c r="H23" s="62">
        <v>5</v>
      </c>
      <c r="I23" s="88">
        <v>40009.5</v>
      </c>
      <c r="J23" s="37">
        <v>0</v>
      </c>
      <c r="K23" s="13">
        <f>J23/I23*$K$195*$K$196</f>
        <v>0</v>
      </c>
      <c r="L23" s="14">
        <v>0</v>
      </c>
      <c r="M23" s="13">
        <f>L23/I23*$M$195*$M$196</f>
        <v>0</v>
      </c>
      <c r="N23" s="67"/>
      <c r="O23" s="13">
        <f>N23/I23*$O$195*$O$196</f>
        <v>0</v>
      </c>
      <c r="P23" s="67"/>
      <c r="Q23" s="13">
        <f>P23/I23*$Q$195*$Q$196</f>
        <v>0</v>
      </c>
      <c r="R23" s="14"/>
      <c r="S23" s="47">
        <f>R23/I23*$S$195*$S$196</f>
        <v>0</v>
      </c>
      <c r="T23" s="11"/>
    </row>
    <row r="24" spans="1:20" x14ac:dyDescent="0.25">
      <c r="A24" s="11">
        <f t="shared" si="0"/>
        <v>23</v>
      </c>
      <c r="B24" s="31">
        <v>643</v>
      </c>
      <c r="C24" s="99" t="s">
        <v>371</v>
      </c>
      <c r="D24" s="96" t="s">
        <v>369</v>
      </c>
      <c r="E24" s="52" t="s">
        <v>370</v>
      </c>
      <c r="F24" s="32" t="s">
        <v>327</v>
      </c>
      <c r="G24" s="13">
        <f>K24+M24+O24+Q24+S24</f>
        <v>0</v>
      </c>
      <c r="H24" s="98">
        <v>12</v>
      </c>
      <c r="I24" s="98">
        <v>37366</v>
      </c>
      <c r="J24" s="37">
        <v>0</v>
      </c>
      <c r="K24" s="13">
        <f>J24/I24*$K$195*$K$196</f>
        <v>0</v>
      </c>
      <c r="L24" s="14">
        <v>0</v>
      </c>
      <c r="M24" s="13">
        <f>L24/I24*$M$195*$M$196</f>
        <v>0</v>
      </c>
      <c r="N24" s="67"/>
      <c r="O24" s="13">
        <f>N24/I24*$O$195*$O$196</f>
        <v>0</v>
      </c>
      <c r="P24" s="67"/>
      <c r="Q24" s="13">
        <f>P24/I24*$Q$195*$Q$196</f>
        <v>0</v>
      </c>
      <c r="R24" s="14"/>
      <c r="S24" s="47">
        <f>R24/I24*$S$195*$S$196</f>
        <v>0</v>
      </c>
      <c r="T24" s="11"/>
    </row>
    <row r="25" spans="1:20" ht="30" x14ac:dyDescent="0.25">
      <c r="A25" s="11">
        <f t="shared" si="0"/>
        <v>24</v>
      </c>
      <c r="B25" s="33">
        <v>514</v>
      </c>
      <c r="C25" s="41" t="s">
        <v>198</v>
      </c>
      <c r="D25" s="73" t="s">
        <v>179</v>
      </c>
      <c r="E25" s="78">
        <v>6165207625</v>
      </c>
      <c r="F25" s="32" t="s">
        <v>13</v>
      </c>
      <c r="G25" s="13">
        <f>K25+M25+O25+Q25+S25</f>
        <v>0</v>
      </c>
      <c r="H25" s="14">
        <v>8</v>
      </c>
      <c r="I25" s="83">
        <v>36892.43</v>
      </c>
      <c r="J25" s="11">
        <v>0</v>
      </c>
      <c r="K25" s="13">
        <f>J25/I25*$K$195*$K$196</f>
        <v>0</v>
      </c>
      <c r="L25" s="11">
        <v>0</v>
      </c>
      <c r="M25" s="13">
        <f>L25/I25*$M$195*$M$196</f>
        <v>0</v>
      </c>
      <c r="N25" s="31"/>
      <c r="O25" s="13">
        <f>N25/I25*$O$195*$O$196</f>
        <v>0</v>
      </c>
      <c r="P25" s="31"/>
      <c r="Q25" s="13">
        <f>P25/I25*$Q$195*$Q$196</f>
        <v>0</v>
      </c>
      <c r="R25" s="68"/>
      <c r="S25" s="47">
        <f>R25/I25*$S$195*$S$196</f>
        <v>0</v>
      </c>
      <c r="T25" s="11" t="s">
        <v>225</v>
      </c>
    </row>
    <row r="26" spans="1:20" x14ac:dyDescent="0.25">
      <c r="A26" s="11">
        <f t="shared" si="0"/>
        <v>25</v>
      </c>
      <c r="B26" s="31">
        <v>42</v>
      </c>
      <c r="C26" s="12" t="s">
        <v>29</v>
      </c>
      <c r="D26" s="51">
        <v>1106194003244</v>
      </c>
      <c r="E26" s="10">
        <v>6168032701</v>
      </c>
      <c r="F26" s="32" t="s">
        <v>13</v>
      </c>
      <c r="G26" s="13">
        <f>K26+M26+O26+Q26+S26</f>
        <v>0</v>
      </c>
      <c r="H26" s="14">
        <v>1</v>
      </c>
      <c r="I26" s="83">
        <v>36539.199999999997</v>
      </c>
      <c r="J26" s="11">
        <v>0</v>
      </c>
      <c r="K26" s="13">
        <f>J26/I26*$K$195*$K$196</f>
        <v>0</v>
      </c>
      <c r="L26" s="11">
        <v>0</v>
      </c>
      <c r="M26" s="13">
        <f>L26/I26*$M$195*$M$196</f>
        <v>0</v>
      </c>
      <c r="N26" s="31"/>
      <c r="O26" s="13">
        <f>N26/I26*$O$195*$O$196</f>
        <v>0</v>
      </c>
      <c r="P26" s="31"/>
      <c r="Q26" s="13">
        <f>P26/I26*$Q$195*$Q$196</f>
        <v>0</v>
      </c>
      <c r="R26" s="68"/>
      <c r="S26" s="47">
        <f>R26/I26*$S$195*$S$196</f>
        <v>0</v>
      </c>
    </row>
    <row r="27" spans="1:20" x14ac:dyDescent="0.25">
      <c r="A27" s="11">
        <f t="shared" si="0"/>
        <v>26</v>
      </c>
      <c r="B27" s="31">
        <v>625</v>
      </c>
      <c r="C27" s="64" t="s">
        <v>324</v>
      </c>
      <c r="D27" s="96" t="s">
        <v>325</v>
      </c>
      <c r="E27" s="52" t="s">
        <v>326</v>
      </c>
      <c r="F27" s="32" t="s">
        <v>327</v>
      </c>
      <c r="G27" s="13">
        <f>K27+M27+O27+Q27+S27</f>
        <v>0</v>
      </c>
      <c r="H27" s="62">
        <v>11</v>
      </c>
      <c r="I27" s="81">
        <v>34457.339999999997</v>
      </c>
      <c r="J27" s="37">
        <v>0</v>
      </c>
      <c r="K27" s="13">
        <f>J27/I27*$K$195*$K$196</f>
        <v>0</v>
      </c>
      <c r="L27" s="14">
        <v>0</v>
      </c>
      <c r="M27" s="13">
        <f>L27/I27*$M$195*$M$196</f>
        <v>0</v>
      </c>
      <c r="N27" s="67"/>
      <c r="O27" s="13">
        <f>N27/I27*$O$195*$O$196</f>
        <v>0</v>
      </c>
      <c r="P27" s="67"/>
      <c r="Q27" s="13">
        <f>P27/I27*$Q$195*$Q$196</f>
        <v>0</v>
      </c>
      <c r="R27" s="14"/>
      <c r="S27" s="47">
        <f>R27/I27*$S$195*$S$196</f>
        <v>0</v>
      </c>
      <c r="T27" s="11"/>
    </row>
    <row r="28" spans="1:20" x14ac:dyDescent="0.25">
      <c r="A28" s="11">
        <f t="shared" si="0"/>
        <v>27</v>
      </c>
      <c r="B28" s="31">
        <v>601</v>
      </c>
      <c r="C28" s="50" t="s">
        <v>318</v>
      </c>
      <c r="D28" s="95">
        <v>1166196055233</v>
      </c>
      <c r="E28" s="53">
        <v>6168085005</v>
      </c>
      <c r="F28" s="32" t="s">
        <v>13</v>
      </c>
      <c r="G28" s="13">
        <f>K28+M28+O28+Q28+S28</f>
        <v>0</v>
      </c>
      <c r="H28" s="62">
        <v>5</v>
      </c>
      <c r="I28" s="83">
        <v>33150.839999999997</v>
      </c>
      <c r="J28" s="37">
        <v>0</v>
      </c>
      <c r="K28" s="13">
        <f>J28/I28*$K$195*$K$196</f>
        <v>0</v>
      </c>
      <c r="L28" s="14">
        <v>0</v>
      </c>
      <c r="M28" s="13">
        <f>L28/I28*$M$195*$M$196</f>
        <v>0</v>
      </c>
      <c r="N28" s="67"/>
      <c r="O28" s="13">
        <f>N28/I28*$O$195*$O$196</f>
        <v>0</v>
      </c>
      <c r="P28" s="67"/>
      <c r="Q28" s="13">
        <f>P28/I28*$Q$195*$Q$196</f>
        <v>0</v>
      </c>
      <c r="R28" s="14"/>
      <c r="S28" s="47">
        <f>R28/I28*$S$195*$S$196</f>
        <v>0</v>
      </c>
      <c r="T28" s="11"/>
    </row>
    <row r="29" spans="1:20" x14ac:dyDescent="0.25">
      <c r="A29" s="11">
        <f t="shared" si="0"/>
        <v>28</v>
      </c>
      <c r="B29" s="31">
        <v>25</v>
      </c>
      <c r="C29" s="12" t="s">
        <v>23</v>
      </c>
      <c r="D29" s="51">
        <v>1106193004576</v>
      </c>
      <c r="E29" s="10">
        <v>6166075379</v>
      </c>
      <c r="F29" s="32" t="s">
        <v>13</v>
      </c>
      <c r="G29" s="13">
        <f>K29+M29+O29+Q29+S29</f>
        <v>0</v>
      </c>
      <c r="H29" s="14">
        <v>2</v>
      </c>
      <c r="I29" s="83">
        <v>33041.699999999997</v>
      </c>
      <c r="J29" s="11">
        <v>0</v>
      </c>
      <c r="K29" s="13">
        <f>J29/I29*$K$195*$K$196</f>
        <v>0</v>
      </c>
      <c r="L29" s="11">
        <v>0</v>
      </c>
      <c r="M29" s="13">
        <f>L29/I29*$M$195*$M$196</f>
        <v>0</v>
      </c>
      <c r="N29" s="31"/>
      <c r="O29" s="13">
        <f>N29/I29*$O$195*$O$196</f>
        <v>0</v>
      </c>
      <c r="P29" s="31"/>
      <c r="Q29" s="13">
        <f>P29/I29*$Q$195*$Q$196</f>
        <v>0</v>
      </c>
      <c r="R29" s="68"/>
      <c r="S29" s="47">
        <f>R29/I29*$S$195*$S$196</f>
        <v>0</v>
      </c>
    </row>
    <row r="30" spans="1:20" x14ac:dyDescent="0.25">
      <c r="A30" s="11">
        <f t="shared" si="0"/>
        <v>29</v>
      </c>
      <c r="B30" s="31">
        <v>561</v>
      </c>
      <c r="C30" s="50" t="s">
        <v>292</v>
      </c>
      <c r="D30" s="95">
        <v>1156196042947</v>
      </c>
      <c r="E30" s="53">
        <v>6166093378</v>
      </c>
      <c r="F30" s="32" t="s">
        <v>13</v>
      </c>
      <c r="G30" s="13">
        <f>K30+M30+O30+Q30+S30</f>
        <v>0</v>
      </c>
      <c r="H30" s="37">
        <v>10</v>
      </c>
      <c r="I30" s="83">
        <v>33019.199999999997</v>
      </c>
      <c r="J30" s="37">
        <v>0</v>
      </c>
      <c r="K30" s="13">
        <f>J30/I30*$K$195*$K$196</f>
        <v>0</v>
      </c>
      <c r="L30" s="14">
        <v>0</v>
      </c>
      <c r="M30" s="13">
        <f>L30/I30*$M$195*$M$196</f>
        <v>0</v>
      </c>
      <c r="N30" s="67"/>
      <c r="O30" s="13">
        <f>N30/I30*$O$195*$O$196</f>
        <v>0</v>
      </c>
      <c r="P30" s="67"/>
      <c r="Q30" s="13">
        <f>P30/I30*$Q$195*$Q$196</f>
        <v>0</v>
      </c>
      <c r="R30" s="14"/>
      <c r="S30" s="47">
        <f>R30/I30*$S$195*$S$196</f>
        <v>0</v>
      </c>
      <c r="T30" s="11"/>
    </row>
    <row r="31" spans="1:20" x14ac:dyDescent="0.25">
      <c r="A31" s="11">
        <f t="shared" si="0"/>
        <v>30</v>
      </c>
      <c r="B31" s="31">
        <v>214</v>
      </c>
      <c r="C31" s="12" t="s">
        <v>58</v>
      </c>
      <c r="D31" s="51">
        <v>1106193004136</v>
      </c>
      <c r="E31" s="10">
        <v>6166075153</v>
      </c>
      <c r="F31" s="32" t="s">
        <v>13</v>
      </c>
      <c r="G31" s="13">
        <f>K31+M31+O31+Q31+S31</f>
        <v>0</v>
      </c>
      <c r="H31" s="14">
        <v>4</v>
      </c>
      <c r="I31" s="83">
        <v>32611.1</v>
      </c>
      <c r="J31" s="11">
        <v>0</v>
      </c>
      <c r="K31" s="13">
        <f>J31/I31*$K$195*$K$196</f>
        <v>0</v>
      </c>
      <c r="L31" s="11">
        <v>0</v>
      </c>
      <c r="M31" s="13">
        <f>L31/I31*$M$195*$M$196</f>
        <v>0</v>
      </c>
      <c r="N31" s="31"/>
      <c r="O31" s="13">
        <f>N31/I31*$O$195*$O$196</f>
        <v>0</v>
      </c>
      <c r="P31" s="31"/>
      <c r="Q31" s="13">
        <f>P31/I31*$Q$195*$Q$196</f>
        <v>0</v>
      </c>
      <c r="R31" s="68"/>
      <c r="S31" s="47">
        <f>R31/I31*$S$195*$S$196</f>
        <v>0</v>
      </c>
      <c r="T31" s="11"/>
    </row>
    <row r="32" spans="1:20" x14ac:dyDescent="0.25">
      <c r="A32" s="11">
        <f t="shared" si="0"/>
        <v>31</v>
      </c>
      <c r="B32" s="33">
        <v>399</v>
      </c>
      <c r="C32" s="34" t="s">
        <v>89</v>
      </c>
      <c r="D32" s="59">
        <v>1156196076442</v>
      </c>
      <c r="E32" s="19" t="s">
        <v>86</v>
      </c>
      <c r="F32" s="32" t="s">
        <v>13</v>
      </c>
      <c r="G32" s="13">
        <f>K32+M32+O32+Q32+S32</f>
        <v>0</v>
      </c>
      <c r="H32" s="14">
        <v>4</v>
      </c>
      <c r="I32" s="83">
        <v>31449.93</v>
      </c>
      <c r="J32" s="11">
        <v>0</v>
      </c>
      <c r="K32" s="13">
        <f>J32/I32*$K$195*$K$196</f>
        <v>0</v>
      </c>
      <c r="L32" s="11">
        <v>0</v>
      </c>
      <c r="M32" s="13">
        <f>L32/I32*$M$195*$M$196</f>
        <v>0</v>
      </c>
      <c r="N32" s="31"/>
      <c r="O32" s="13">
        <f>N32/I32*$O$195*$O$196</f>
        <v>0</v>
      </c>
      <c r="P32" s="31"/>
      <c r="Q32" s="13">
        <f>P32/I32*$Q$195*$Q$196</f>
        <v>0</v>
      </c>
      <c r="R32" s="68"/>
      <c r="S32" s="47">
        <f>R32/I32*$S$195*$S$196</f>
        <v>0</v>
      </c>
      <c r="T32" s="11"/>
    </row>
    <row r="33" spans="1:63" x14ac:dyDescent="0.25">
      <c r="A33" s="11">
        <f t="shared" si="0"/>
        <v>32</v>
      </c>
      <c r="B33" s="31">
        <v>609</v>
      </c>
      <c r="C33" s="50" t="s">
        <v>381</v>
      </c>
      <c r="D33" s="95">
        <v>1196196024650</v>
      </c>
      <c r="E33" s="53">
        <v>6141055268</v>
      </c>
      <c r="F33" s="32" t="s">
        <v>13</v>
      </c>
      <c r="G33" s="13">
        <f>K33+M33+O33+Q33+S33</f>
        <v>0</v>
      </c>
      <c r="H33" s="62">
        <v>4</v>
      </c>
      <c r="I33" s="84">
        <v>30857.1</v>
      </c>
      <c r="J33" s="37">
        <v>0</v>
      </c>
      <c r="K33" s="13">
        <f>J33/I33*$K$195*$K$196</f>
        <v>0</v>
      </c>
      <c r="L33" s="14">
        <v>0</v>
      </c>
      <c r="M33" s="13">
        <f>L33/I33*$M$195*$M$196</f>
        <v>0</v>
      </c>
      <c r="N33" s="67"/>
      <c r="O33" s="13">
        <f>N33/I33*$O$195*$O$196</f>
        <v>0</v>
      </c>
      <c r="P33" s="67"/>
      <c r="Q33" s="13">
        <f>P33/I33*$Q$195*$Q$196</f>
        <v>0</v>
      </c>
      <c r="R33" s="14"/>
      <c r="S33" s="47">
        <f>R33/I33*$S$195*$S$196</f>
        <v>0</v>
      </c>
      <c r="T33" s="11"/>
    </row>
    <row r="34" spans="1:63" x14ac:dyDescent="0.25">
      <c r="A34" s="11">
        <f t="shared" si="0"/>
        <v>33</v>
      </c>
      <c r="B34" s="31">
        <v>560</v>
      </c>
      <c r="C34" s="50" t="s">
        <v>291</v>
      </c>
      <c r="D34" s="95">
        <v>1186196031713</v>
      </c>
      <c r="E34" s="53" t="s">
        <v>302</v>
      </c>
      <c r="F34" s="32" t="s">
        <v>13</v>
      </c>
      <c r="G34" s="13">
        <f>K34+M34+O34+Q34+S34</f>
        <v>0</v>
      </c>
      <c r="H34" s="37">
        <v>6</v>
      </c>
      <c r="I34" s="85">
        <v>30654.32</v>
      </c>
      <c r="J34" s="37">
        <v>0</v>
      </c>
      <c r="K34" s="13">
        <f>J34/I34*$K$195*$K$196</f>
        <v>0</v>
      </c>
      <c r="L34" s="14">
        <v>0</v>
      </c>
      <c r="M34" s="13">
        <f>L34/I34*$M$195*$M$196</f>
        <v>0</v>
      </c>
      <c r="N34" s="67"/>
      <c r="O34" s="13">
        <f>N34/I34*$O$195*$O$196</f>
        <v>0</v>
      </c>
      <c r="P34" s="67"/>
      <c r="Q34" s="13">
        <f>P34/I34*$Q$195*$Q$196</f>
        <v>0</v>
      </c>
      <c r="R34" s="14"/>
      <c r="S34" s="47">
        <f>R34/I34*$S$195*$S$196</f>
        <v>0</v>
      </c>
      <c r="T34" s="11"/>
    </row>
    <row r="35" spans="1:63" x14ac:dyDescent="0.25">
      <c r="A35" s="11">
        <f t="shared" si="0"/>
        <v>34</v>
      </c>
      <c r="B35" s="31">
        <v>607</v>
      </c>
      <c r="C35" s="50" t="s">
        <v>397</v>
      </c>
      <c r="D35" s="95">
        <v>1166196106086</v>
      </c>
      <c r="E35" s="53">
        <v>6163150620</v>
      </c>
      <c r="F35" s="32" t="s">
        <v>13</v>
      </c>
      <c r="G35" s="13">
        <f>K35+M35+O35+Q35+S35</f>
        <v>0</v>
      </c>
      <c r="H35" s="45">
        <v>45</v>
      </c>
      <c r="I35" s="83">
        <v>30197.41</v>
      </c>
      <c r="J35" s="37">
        <v>0</v>
      </c>
      <c r="K35" s="13">
        <f>J35/I35*$K$195*$K$196</f>
        <v>0</v>
      </c>
      <c r="L35" s="14">
        <v>0</v>
      </c>
      <c r="M35" s="13">
        <f>L35/I35*$M$195*$M$196</f>
        <v>0</v>
      </c>
      <c r="N35" s="67"/>
      <c r="O35" s="13">
        <f>N35/I35*$O$195*$O$196</f>
        <v>0</v>
      </c>
      <c r="P35" s="67"/>
      <c r="Q35" s="13">
        <f>P35/I35*$Q$195*$Q$196</f>
        <v>0</v>
      </c>
      <c r="R35" s="14"/>
      <c r="S35" s="47">
        <f>R35/I35*$S$195*$S$196</f>
        <v>0</v>
      </c>
      <c r="T35" s="11"/>
    </row>
    <row r="36" spans="1:63" x14ac:dyDescent="0.25">
      <c r="A36" s="11">
        <f t="shared" si="0"/>
        <v>35</v>
      </c>
      <c r="B36" s="31">
        <v>247</v>
      </c>
      <c r="C36" s="12" t="s">
        <v>60</v>
      </c>
      <c r="D36" s="51">
        <v>1036168000263</v>
      </c>
      <c r="E36" s="10">
        <v>6168200427</v>
      </c>
      <c r="F36" s="32" t="s">
        <v>13</v>
      </c>
      <c r="G36" s="13">
        <f>K36+M36+O36+Q36+S36</f>
        <v>0</v>
      </c>
      <c r="H36" s="14">
        <v>6</v>
      </c>
      <c r="I36" s="83">
        <v>30148.7</v>
      </c>
      <c r="J36" s="11">
        <v>0</v>
      </c>
      <c r="K36" s="13">
        <f>J36/I36*$K$195*$K$196</f>
        <v>0</v>
      </c>
      <c r="L36" s="11">
        <v>0</v>
      </c>
      <c r="M36" s="13">
        <f>L36/I36*$M$195*$M$196</f>
        <v>0</v>
      </c>
      <c r="N36" s="31"/>
      <c r="O36" s="13">
        <f>N36/I36*$O$195*$O$196</f>
        <v>0</v>
      </c>
      <c r="P36" s="31"/>
      <c r="Q36" s="13">
        <f>P36/I36*$Q$195*$Q$196</f>
        <v>0</v>
      </c>
      <c r="R36" s="68"/>
      <c r="S36" s="47">
        <f>R36/I36*$S$195*$S$196</f>
        <v>0</v>
      </c>
      <c r="T36" s="11"/>
    </row>
    <row r="37" spans="1:63" x14ac:dyDescent="0.25">
      <c r="A37" s="11">
        <f t="shared" si="0"/>
        <v>36</v>
      </c>
      <c r="B37" s="33">
        <v>513</v>
      </c>
      <c r="C37" s="34" t="s">
        <v>152</v>
      </c>
      <c r="D37" s="73" t="s">
        <v>153</v>
      </c>
      <c r="E37" s="78">
        <v>6165208065</v>
      </c>
      <c r="F37" s="32" t="s">
        <v>13</v>
      </c>
      <c r="G37" s="13">
        <f>K37+M37+O37+Q37+S37</f>
        <v>0</v>
      </c>
      <c r="H37" s="14">
        <v>12</v>
      </c>
      <c r="I37" s="83">
        <v>26731.73</v>
      </c>
      <c r="J37" s="11">
        <v>0</v>
      </c>
      <c r="K37" s="13">
        <f>J37/I37*$K$195*$K$196</f>
        <v>0</v>
      </c>
      <c r="L37" s="11">
        <v>0</v>
      </c>
      <c r="M37" s="13">
        <f>L37/I37*$M$195*$M$196</f>
        <v>0</v>
      </c>
      <c r="N37" s="31"/>
      <c r="O37" s="13">
        <f>N37/I37*$O$195*$O$196</f>
        <v>0</v>
      </c>
      <c r="P37" s="31"/>
      <c r="Q37" s="13">
        <f>P37/I37*$Q$195*$Q$196</f>
        <v>0</v>
      </c>
      <c r="R37" s="68"/>
      <c r="S37" s="47">
        <f>R37/I37*$S$195*$S$196</f>
        <v>0</v>
      </c>
      <c r="T37" s="11"/>
    </row>
    <row r="38" spans="1:63" x14ac:dyDescent="0.25">
      <c r="A38" s="11">
        <f t="shared" si="0"/>
        <v>37</v>
      </c>
      <c r="B38" s="31">
        <v>536</v>
      </c>
      <c r="C38" s="12" t="s">
        <v>241</v>
      </c>
      <c r="D38" s="96" t="s">
        <v>246</v>
      </c>
      <c r="E38" s="52" t="s">
        <v>247</v>
      </c>
      <c r="F38" s="32" t="s">
        <v>13</v>
      </c>
      <c r="G38" s="13">
        <f>K38+M38+O38+Q38+S38</f>
        <v>0</v>
      </c>
      <c r="H38" s="37">
        <v>2</v>
      </c>
      <c r="I38" s="83">
        <v>26339.5</v>
      </c>
      <c r="J38" s="37">
        <v>0</v>
      </c>
      <c r="K38" s="13">
        <f>J38/I38*$K$195*$K$196</f>
        <v>0</v>
      </c>
      <c r="L38" s="14">
        <v>0</v>
      </c>
      <c r="M38" s="13">
        <f>L38/I38*$M$195*$M$196</f>
        <v>0</v>
      </c>
      <c r="N38" s="67"/>
      <c r="O38" s="13">
        <f>N38/I38*$O$195*$O$196</f>
        <v>0</v>
      </c>
      <c r="P38" s="67"/>
      <c r="Q38" s="13">
        <f>P38/I38*$Q$195*$Q$196</f>
        <v>0</v>
      </c>
      <c r="R38" s="14"/>
      <c r="S38" s="47">
        <f>R38/I38*$S$195*$S$196</f>
        <v>0</v>
      </c>
      <c r="T38" s="11"/>
    </row>
    <row r="39" spans="1:63" x14ac:dyDescent="0.25">
      <c r="A39" s="11">
        <f t="shared" si="0"/>
        <v>38</v>
      </c>
      <c r="B39" s="31">
        <v>646</v>
      </c>
      <c r="C39" s="64" t="s">
        <v>401</v>
      </c>
      <c r="D39" s="96" t="s">
        <v>402</v>
      </c>
      <c r="E39" s="52" t="s">
        <v>403</v>
      </c>
      <c r="F39" s="32" t="s">
        <v>368</v>
      </c>
      <c r="G39" s="13">
        <f>K39+M39+O39+Q39+S39</f>
        <v>0</v>
      </c>
      <c r="H39" s="62">
        <v>5</v>
      </c>
      <c r="I39" s="81">
        <v>26103.9</v>
      </c>
      <c r="J39" s="37">
        <v>0</v>
      </c>
      <c r="K39" s="13">
        <f>J39/I39*$K$195*$K$196</f>
        <v>0</v>
      </c>
      <c r="L39" s="14">
        <v>0</v>
      </c>
      <c r="M39" s="13">
        <f>L39/I39*$M$195*$M$196</f>
        <v>0</v>
      </c>
      <c r="N39" s="67"/>
      <c r="O39" s="13">
        <f>N39/I39*$O$195*$O$196</f>
        <v>0</v>
      </c>
      <c r="P39" s="67"/>
      <c r="Q39" s="13">
        <f>P39/I39*$Q$195*$Q$196</f>
        <v>0</v>
      </c>
      <c r="R39" s="14"/>
      <c r="S39" s="47">
        <f>R39/I39*$S$195*$S$196</f>
        <v>0</v>
      </c>
      <c r="T39" s="11"/>
    </row>
    <row r="40" spans="1:63" x14ac:dyDescent="0.25">
      <c r="A40" s="11">
        <f t="shared" si="0"/>
        <v>39</v>
      </c>
      <c r="B40" s="31">
        <v>644</v>
      </c>
      <c r="C40" s="64" t="s">
        <v>365</v>
      </c>
      <c r="D40" s="96" t="s">
        <v>366</v>
      </c>
      <c r="E40" s="52" t="s">
        <v>367</v>
      </c>
      <c r="F40" s="32" t="s">
        <v>368</v>
      </c>
      <c r="G40" s="13">
        <f>K40+M40+O40+Q40+S40</f>
        <v>0</v>
      </c>
      <c r="H40" s="62">
        <v>2</v>
      </c>
      <c r="I40" s="81">
        <v>23794.3</v>
      </c>
      <c r="J40" s="37">
        <v>0</v>
      </c>
      <c r="K40" s="13">
        <f>J40/I40*$K$195*$K$196</f>
        <v>0</v>
      </c>
      <c r="L40" s="14">
        <v>0</v>
      </c>
      <c r="M40" s="13">
        <f>L40/I40*$M$195*$M$196</f>
        <v>0</v>
      </c>
      <c r="N40" s="67"/>
      <c r="O40" s="13">
        <f>N40/I40*$O$195*$O$196</f>
        <v>0</v>
      </c>
      <c r="P40" s="67"/>
      <c r="Q40" s="13">
        <f>P40/I40*$Q$195*$Q$196</f>
        <v>0</v>
      </c>
      <c r="R40" s="14"/>
      <c r="S40" s="47">
        <f>R40/I40*$S$195*$S$196</f>
        <v>0</v>
      </c>
      <c r="T40" s="11"/>
    </row>
    <row r="41" spans="1:63" s="43" customFormat="1" x14ac:dyDescent="0.25">
      <c r="A41" s="11">
        <f t="shared" si="0"/>
        <v>40</v>
      </c>
      <c r="B41" s="31">
        <v>303</v>
      </c>
      <c r="C41" s="65" t="s">
        <v>102</v>
      </c>
      <c r="D41" s="59">
        <v>1036167001518</v>
      </c>
      <c r="E41" s="10">
        <v>6164095450</v>
      </c>
      <c r="F41" s="60" t="s">
        <v>13</v>
      </c>
      <c r="G41" s="13">
        <f>K41+M41+O41+Q41+S41</f>
        <v>0</v>
      </c>
      <c r="H41" s="54">
        <v>4</v>
      </c>
      <c r="I41" s="84">
        <v>23302.77</v>
      </c>
      <c r="J41" s="61">
        <v>0</v>
      </c>
      <c r="K41" s="13">
        <f>J41/I41*$K$195*$K$196</f>
        <v>0</v>
      </c>
      <c r="L41" s="61">
        <v>0</v>
      </c>
      <c r="M41" s="13">
        <f>L41/I41*$M$195*$M$196</f>
        <v>0</v>
      </c>
      <c r="N41" s="31"/>
      <c r="O41" s="13">
        <f>N41/I41*$O$195*$O$196</f>
        <v>0</v>
      </c>
      <c r="P41" s="31"/>
      <c r="Q41" s="13">
        <f>P41/I41*$Q$195*$Q$196</f>
        <v>0</v>
      </c>
      <c r="R41" s="68"/>
      <c r="S41" s="47">
        <f>R41/I41*$S$195*$S$196</f>
        <v>0</v>
      </c>
      <c r="T41" s="61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63" x14ac:dyDescent="0.25">
      <c r="A42" s="11">
        <f t="shared" si="0"/>
        <v>41</v>
      </c>
      <c r="B42" s="31">
        <v>620</v>
      </c>
      <c r="C42" s="64" t="s">
        <v>328</v>
      </c>
      <c r="D42" s="96" t="s">
        <v>329</v>
      </c>
      <c r="E42" s="52" t="s">
        <v>330</v>
      </c>
      <c r="F42" s="32" t="s">
        <v>327</v>
      </c>
      <c r="G42" s="13">
        <f>K42+M42+O42+Q42+S42</f>
        <v>0</v>
      </c>
      <c r="H42" s="62">
        <v>6</v>
      </c>
      <c r="I42" s="83">
        <v>23049.9</v>
      </c>
      <c r="J42" s="37">
        <v>0</v>
      </c>
      <c r="K42" s="13">
        <f>J42/I42*$K$195*$K$196</f>
        <v>0</v>
      </c>
      <c r="L42" s="14">
        <v>0</v>
      </c>
      <c r="M42" s="13">
        <f>L42/I42*$M$195*$M$196</f>
        <v>0</v>
      </c>
      <c r="N42" s="67"/>
      <c r="O42" s="13">
        <f>N42/I42*$O$195*$O$196</f>
        <v>0</v>
      </c>
      <c r="P42" s="67"/>
      <c r="Q42" s="13">
        <f>P42/I42*$Q$195*$Q$196</f>
        <v>0</v>
      </c>
      <c r="R42" s="14"/>
      <c r="S42" s="47">
        <f>R42/I42*$S$195*$S$196</f>
        <v>0</v>
      </c>
      <c r="T42" s="11"/>
    </row>
    <row r="43" spans="1:63" x14ac:dyDescent="0.25">
      <c r="A43" s="11">
        <f t="shared" si="0"/>
        <v>42</v>
      </c>
      <c r="B43" s="31">
        <v>523</v>
      </c>
      <c r="C43" s="12" t="s">
        <v>175</v>
      </c>
      <c r="D43" s="95">
        <v>1176196044397</v>
      </c>
      <c r="E43" s="80">
        <v>6166106620</v>
      </c>
      <c r="F43" s="32" t="s">
        <v>13</v>
      </c>
      <c r="G43" s="13">
        <f>K43+M43+O43+Q43+S43</f>
        <v>0</v>
      </c>
      <c r="H43" s="37">
        <v>4</v>
      </c>
      <c r="I43" s="83">
        <v>22520.6</v>
      </c>
      <c r="J43" s="37">
        <v>0</v>
      </c>
      <c r="K43" s="13">
        <f>J43/I43*$K$195*$K$196</f>
        <v>0</v>
      </c>
      <c r="L43" s="14">
        <v>0</v>
      </c>
      <c r="M43" s="13">
        <f>L43/I43*$M$195*$M$196</f>
        <v>0</v>
      </c>
      <c r="N43" s="67"/>
      <c r="O43" s="13">
        <f>N43/I43*$O$195*$O$196</f>
        <v>0</v>
      </c>
      <c r="P43" s="67"/>
      <c r="Q43" s="13">
        <f>P43/I43*$Q$195*$Q$196</f>
        <v>0</v>
      </c>
      <c r="R43" s="14"/>
      <c r="S43" s="47">
        <f>R43/I43*$S$195*$S$196</f>
        <v>0</v>
      </c>
      <c r="T43" s="11"/>
    </row>
    <row r="44" spans="1:63" x14ac:dyDescent="0.25">
      <c r="A44" s="11">
        <f t="shared" si="0"/>
        <v>43</v>
      </c>
      <c r="B44" s="31">
        <v>565</v>
      </c>
      <c r="C44" s="12" t="s">
        <v>267</v>
      </c>
      <c r="D44" s="95" t="s">
        <v>278</v>
      </c>
      <c r="E44" s="53" t="s">
        <v>279</v>
      </c>
      <c r="F44" s="32" t="s">
        <v>13</v>
      </c>
      <c r="G44" s="13">
        <f>K44+M44+O44+Q44+S44</f>
        <v>0</v>
      </c>
      <c r="H44" s="37">
        <v>1</v>
      </c>
      <c r="I44" s="86">
        <v>22072.3</v>
      </c>
      <c r="J44" s="37">
        <v>0</v>
      </c>
      <c r="K44" s="13">
        <f>J44/I44*$K$195*$K$196</f>
        <v>0</v>
      </c>
      <c r="L44" s="14">
        <v>0</v>
      </c>
      <c r="M44" s="13">
        <f>L44/I44*$M$195*$M$196</f>
        <v>0</v>
      </c>
      <c r="N44" s="67"/>
      <c r="O44" s="13">
        <f>N44/I44*$O$195*$O$196</f>
        <v>0</v>
      </c>
      <c r="P44" s="67"/>
      <c r="Q44" s="13">
        <f>P44/I44*$Q$195*$Q$196</f>
        <v>0</v>
      </c>
      <c r="R44" s="14"/>
      <c r="S44" s="47">
        <f>R44/I44*$S$195*$S$196</f>
        <v>0</v>
      </c>
      <c r="T44" s="11"/>
    </row>
    <row r="45" spans="1:63" s="36" customFormat="1" x14ac:dyDescent="0.25">
      <c r="A45" s="11">
        <f t="shared" si="0"/>
        <v>44</v>
      </c>
      <c r="B45" s="31">
        <v>574</v>
      </c>
      <c r="C45" s="50" t="s">
        <v>337</v>
      </c>
      <c r="D45" s="95">
        <v>1186196052261</v>
      </c>
      <c r="E45" s="53">
        <v>6165216965</v>
      </c>
      <c r="F45" s="32" t="s">
        <v>13</v>
      </c>
      <c r="G45" s="13">
        <f>K45+M45+O45+Q45+S45</f>
        <v>0</v>
      </c>
      <c r="H45" s="37">
        <v>4</v>
      </c>
      <c r="I45" s="83">
        <v>21476.51</v>
      </c>
      <c r="J45" s="37">
        <v>0</v>
      </c>
      <c r="K45" s="13">
        <f>J45/I45*$K$195*$K$196</f>
        <v>0</v>
      </c>
      <c r="L45" s="14">
        <v>0</v>
      </c>
      <c r="M45" s="13">
        <f>L45/I45*$M$195*$M$196</f>
        <v>0</v>
      </c>
      <c r="N45" s="67"/>
      <c r="O45" s="13">
        <f>N45/I45*$O$195*$O$196</f>
        <v>0</v>
      </c>
      <c r="P45" s="67"/>
      <c r="Q45" s="13">
        <f>P45/I45*$Q$195*$Q$196</f>
        <v>0</v>
      </c>
      <c r="R45" s="14"/>
      <c r="S45" s="47">
        <f>R45/I45*$S$195*$S$196</f>
        <v>0</v>
      </c>
      <c r="T45" s="11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5">
      <c r="A46" s="11">
        <f t="shared" si="0"/>
        <v>45</v>
      </c>
      <c r="B46" s="33">
        <v>413</v>
      </c>
      <c r="C46" s="34" t="s">
        <v>94</v>
      </c>
      <c r="D46" s="92" t="s">
        <v>95</v>
      </c>
      <c r="E46" s="19" t="s">
        <v>96</v>
      </c>
      <c r="F46" s="32" t="s">
        <v>13</v>
      </c>
      <c r="G46" s="13">
        <f>K46+M46+O46+Q46+S46</f>
        <v>0</v>
      </c>
      <c r="H46" s="14">
        <v>1</v>
      </c>
      <c r="I46" s="83">
        <v>21267.599999999999</v>
      </c>
      <c r="J46" s="11">
        <v>0</v>
      </c>
      <c r="K46" s="13">
        <f>J46/I46*$K$195*$K$196</f>
        <v>0</v>
      </c>
      <c r="L46" s="11">
        <v>0</v>
      </c>
      <c r="M46" s="13">
        <f>L46/I46*$M$195*$M$196</f>
        <v>0</v>
      </c>
      <c r="N46" s="31"/>
      <c r="O46" s="13">
        <f>N46/I46*$O$195*$O$196</f>
        <v>0</v>
      </c>
      <c r="P46" s="31"/>
      <c r="Q46" s="13">
        <f>P46/I46*$Q$195*$Q$196</f>
        <v>0</v>
      </c>
      <c r="R46" s="68"/>
      <c r="S46" s="47">
        <f>R46/I46*$S$195*$S$196</f>
        <v>0</v>
      </c>
      <c r="T46" s="11"/>
    </row>
    <row r="47" spans="1:63" x14ac:dyDescent="0.25">
      <c r="A47" s="11">
        <f t="shared" si="0"/>
        <v>46</v>
      </c>
      <c r="B47" s="31">
        <v>602</v>
      </c>
      <c r="C47" s="50" t="s">
        <v>343</v>
      </c>
      <c r="D47" s="95">
        <v>1196196023913</v>
      </c>
      <c r="E47" s="53">
        <v>6162081597</v>
      </c>
      <c r="F47" s="32" t="s">
        <v>13</v>
      </c>
      <c r="G47" s="13">
        <f>K47+M47+O47+Q47+S47</f>
        <v>0</v>
      </c>
      <c r="H47" s="62">
        <v>10</v>
      </c>
      <c r="I47" s="83">
        <v>20242.48</v>
      </c>
      <c r="J47" s="37">
        <v>0</v>
      </c>
      <c r="K47" s="13">
        <f>J47/I47*$K$195*$K$196</f>
        <v>0</v>
      </c>
      <c r="L47" s="14">
        <v>0</v>
      </c>
      <c r="M47" s="13">
        <f>L47/I47*$M$195*$M$196</f>
        <v>0</v>
      </c>
      <c r="N47" s="67"/>
      <c r="O47" s="13">
        <f>N47/I47*$O$195*$O$196</f>
        <v>0</v>
      </c>
      <c r="P47" s="67"/>
      <c r="Q47" s="13">
        <f>P47/I47*$Q$195*$Q$196</f>
        <v>0</v>
      </c>
      <c r="R47" s="14"/>
      <c r="S47" s="47">
        <f>R47/I47*$S$195*$S$196</f>
        <v>0</v>
      </c>
      <c r="T47" s="11"/>
    </row>
    <row r="48" spans="1:63" x14ac:dyDescent="0.25">
      <c r="A48" s="11">
        <f t="shared" si="0"/>
        <v>47</v>
      </c>
      <c r="B48" s="31">
        <v>621</v>
      </c>
      <c r="C48" s="64" t="s">
        <v>385</v>
      </c>
      <c r="D48" s="96" t="s">
        <v>386</v>
      </c>
      <c r="E48" s="52" t="s">
        <v>387</v>
      </c>
      <c r="F48" s="32" t="s">
        <v>327</v>
      </c>
      <c r="G48" s="13">
        <f>K48+M48+O48+Q48+S48</f>
        <v>0</v>
      </c>
      <c r="H48" s="62">
        <v>4</v>
      </c>
      <c r="I48" s="83">
        <v>18443</v>
      </c>
      <c r="J48" s="37">
        <v>0</v>
      </c>
      <c r="K48" s="13">
        <f>J48/I48*$K$195*$K$196</f>
        <v>0</v>
      </c>
      <c r="L48" s="14">
        <v>0</v>
      </c>
      <c r="M48" s="13">
        <f>L48/I48*$M$195*$M$196</f>
        <v>0</v>
      </c>
      <c r="N48" s="67"/>
      <c r="O48" s="13">
        <f>N48/I48*$O$195*$O$196</f>
        <v>0</v>
      </c>
      <c r="P48" s="67"/>
      <c r="Q48" s="13">
        <f>P48/I48*$Q$195*$Q$196</f>
        <v>0</v>
      </c>
      <c r="R48" s="14"/>
      <c r="S48" s="47">
        <f>R48/I48*$S$195*$S$196</f>
        <v>0</v>
      </c>
      <c r="T48" s="11"/>
    </row>
    <row r="49" spans="1:63" s="36" customFormat="1" x14ac:dyDescent="0.25">
      <c r="A49" s="11">
        <f t="shared" si="0"/>
        <v>48</v>
      </c>
      <c r="B49" s="31">
        <v>612</v>
      </c>
      <c r="C49" s="64" t="s">
        <v>344</v>
      </c>
      <c r="D49" s="96" t="s">
        <v>346</v>
      </c>
      <c r="E49" s="52" t="s">
        <v>345</v>
      </c>
      <c r="F49" s="32" t="s">
        <v>327</v>
      </c>
      <c r="G49" s="13">
        <f>K49+M49+O49+Q49+S49</f>
        <v>0</v>
      </c>
      <c r="H49" s="62">
        <v>18</v>
      </c>
      <c r="I49" s="88">
        <v>18358.09</v>
      </c>
      <c r="J49" s="37">
        <v>0</v>
      </c>
      <c r="K49" s="13">
        <f>J49/I49*$K$195*$K$196</f>
        <v>0</v>
      </c>
      <c r="L49" s="14">
        <v>0</v>
      </c>
      <c r="M49" s="13">
        <f>L49/I49*$M$195*$M$196</f>
        <v>0</v>
      </c>
      <c r="N49" s="67"/>
      <c r="O49" s="13">
        <f>N49/I49*$O$195*$O$196</f>
        <v>0</v>
      </c>
      <c r="P49" s="67"/>
      <c r="Q49" s="13">
        <f>P49/I49*$Q$195*$Q$196</f>
        <v>0</v>
      </c>
      <c r="R49" s="14"/>
      <c r="S49" s="47">
        <f>R49/I49*$S$195*$S$196</f>
        <v>0</v>
      </c>
      <c r="T49" s="11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63" x14ac:dyDescent="0.25">
      <c r="A50" s="11">
        <f t="shared" si="0"/>
        <v>49</v>
      </c>
      <c r="B50" s="31">
        <v>567</v>
      </c>
      <c r="C50" s="50" t="s">
        <v>294</v>
      </c>
      <c r="D50" s="95" t="s">
        <v>305</v>
      </c>
      <c r="E50" s="53" t="s">
        <v>306</v>
      </c>
      <c r="F50" s="32" t="s">
        <v>13</v>
      </c>
      <c r="G50" s="13">
        <f>K50+M50+O50+Q50+S50</f>
        <v>0</v>
      </c>
      <c r="H50" s="37">
        <v>7</v>
      </c>
      <c r="I50" s="83">
        <v>17902.91</v>
      </c>
      <c r="J50" s="37">
        <v>0</v>
      </c>
      <c r="K50" s="13">
        <f>J50/I50*$K$195*$K$196</f>
        <v>0</v>
      </c>
      <c r="L50" s="14">
        <v>0</v>
      </c>
      <c r="M50" s="13">
        <f>L50/I50*$M$195*$M$196</f>
        <v>0</v>
      </c>
      <c r="N50" s="67"/>
      <c r="O50" s="13">
        <f>N50/I50*$O$195*$O$196</f>
        <v>0</v>
      </c>
      <c r="P50" s="67"/>
      <c r="Q50" s="13">
        <f>P50/I50*$Q$195*$Q$196</f>
        <v>0</v>
      </c>
      <c r="R50" s="14"/>
      <c r="S50" s="47">
        <f>R50/I50*$S$195*$S$196</f>
        <v>0</v>
      </c>
      <c r="T50" s="11"/>
    </row>
    <row r="51" spans="1:63" x14ac:dyDescent="0.25">
      <c r="A51" s="11">
        <f t="shared" si="0"/>
        <v>50</v>
      </c>
      <c r="B51" s="31">
        <v>525</v>
      </c>
      <c r="C51" s="12" t="s">
        <v>239</v>
      </c>
      <c r="D51" s="95">
        <v>1176196038215</v>
      </c>
      <c r="E51" s="80" t="s">
        <v>245</v>
      </c>
      <c r="F51" s="32" t="s">
        <v>13</v>
      </c>
      <c r="G51" s="13">
        <f>K51+M51+O51+Q51+S51</f>
        <v>0</v>
      </c>
      <c r="H51" s="54">
        <v>3</v>
      </c>
      <c r="I51" s="83">
        <v>16197.4</v>
      </c>
      <c r="J51" s="37">
        <v>0</v>
      </c>
      <c r="K51" s="13">
        <f>J51/I51*$K$195*$K$196</f>
        <v>0</v>
      </c>
      <c r="L51" s="14">
        <v>0</v>
      </c>
      <c r="M51" s="13">
        <f>L51/I51*$M$195*$M$196</f>
        <v>0</v>
      </c>
      <c r="N51" s="67"/>
      <c r="O51" s="13">
        <f>N51/I51*$O$195*$O$196</f>
        <v>0</v>
      </c>
      <c r="P51" s="67"/>
      <c r="Q51" s="13">
        <f>P51/I51*$Q$195*$Q$196</f>
        <v>0</v>
      </c>
      <c r="R51" s="14"/>
      <c r="S51" s="47">
        <f>R51/I51*$S$195*$S$196</f>
        <v>0</v>
      </c>
      <c r="T51" s="11"/>
    </row>
    <row r="52" spans="1:63" x14ac:dyDescent="0.25">
      <c r="A52" s="11">
        <f t="shared" si="0"/>
        <v>51</v>
      </c>
      <c r="B52" s="31">
        <v>566</v>
      </c>
      <c r="C52" s="12" t="s">
        <v>268</v>
      </c>
      <c r="D52" s="95" t="s">
        <v>280</v>
      </c>
      <c r="E52" s="53" t="s">
        <v>281</v>
      </c>
      <c r="F52" s="32" t="s">
        <v>13</v>
      </c>
      <c r="G52" s="13">
        <f>K52+M52+O52+Q52+S52</f>
        <v>0</v>
      </c>
      <c r="H52" s="37">
        <v>1</v>
      </c>
      <c r="I52" s="83">
        <v>15521.65</v>
      </c>
      <c r="J52" s="37">
        <v>0</v>
      </c>
      <c r="K52" s="13">
        <f>J52/I52*$K$195*$K$196</f>
        <v>0</v>
      </c>
      <c r="L52" s="14">
        <v>0</v>
      </c>
      <c r="M52" s="13">
        <f>L52/I52*$M$195*$M$196</f>
        <v>0</v>
      </c>
      <c r="N52" s="67"/>
      <c r="O52" s="13">
        <f>N52/I52*$O$195*$O$196</f>
        <v>0</v>
      </c>
      <c r="P52" s="67"/>
      <c r="Q52" s="13">
        <f>P52/I52*$Q$195*$Q$196</f>
        <v>0</v>
      </c>
      <c r="R52" s="14"/>
      <c r="S52" s="47">
        <f>R52/I52*$S$195*$S$196</f>
        <v>0</v>
      </c>
      <c r="T52" s="11"/>
    </row>
    <row r="53" spans="1:63" ht="25.5" x14ac:dyDescent="0.25">
      <c r="A53" s="11">
        <f t="shared" si="0"/>
        <v>52</v>
      </c>
      <c r="B53" s="33">
        <v>441</v>
      </c>
      <c r="C53" s="34" t="s">
        <v>109</v>
      </c>
      <c r="D53" s="73" t="s">
        <v>110</v>
      </c>
      <c r="E53" s="72" t="s">
        <v>111</v>
      </c>
      <c r="F53" s="32" t="s">
        <v>13</v>
      </c>
      <c r="G53" s="13">
        <f>K53+M53+O53+Q53+S53</f>
        <v>0</v>
      </c>
      <c r="H53" s="14">
        <v>4</v>
      </c>
      <c r="I53" s="83">
        <v>15145.2</v>
      </c>
      <c r="J53" s="11">
        <v>0</v>
      </c>
      <c r="K53" s="13">
        <f>J53/I53*$K$195*$K$196</f>
        <v>0</v>
      </c>
      <c r="L53" s="11">
        <v>0</v>
      </c>
      <c r="M53" s="13">
        <f>L53/I53*$M$195*$M$196</f>
        <v>0</v>
      </c>
      <c r="N53" s="31"/>
      <c r="O53" s="13">
        <f>N53/I53*$O$195*$O$196</f>
        <v>0</v>
      </c>
      <c r="P53" s="31"/>
      <c r="Q53" s="13">
        <f>P53/I53*$Q$195*$Q$196</f>
        <v>0</v>
      </c>
      <c r="R53" s="68"/>
      <c r="S53" s="47">
        <f>R53/I53*$S$195*$S$196</f>
        <v>0</v>
      </c>
      <c r="T53" s="11"/>
    </row>
    <row r="54" spans="1:63" s="43" customFormat="1" x14ac:dyDescent="0.25">
      <c r="A54" s="11">
        <f t="shared" si="0"/>
        <v>53</v>
      </c>
      <c r="B54" s="31">
        <v>618</v>
      </c>
      <c r="C54" s="64" t="s">
        <v>351</v>
      </c>
      <c r="D54" s="96" t="s">
        <v>352</v>
      </c>
      <c r="E54" s="52" t="s">
        <v>350</v>
      </c>
      <c r="F54" s="32" t="s">
        <v>327</v>
      </c>
      <c r="G54" s="13">
        <f>K54+M54+O54+Q54+S54</f>
        <v>0</v>
      </c>
      <c r="H54" s="62">
        <v>1</v>
      </c>
      <c r="I54" s="83">
        <v>14117.9</v>
      </c>
      <c r="J54" s="37">
        <v>0</v>
      </c>
      <c r="K54" s="13">
        <f>J54/I54*$K$195*$K$196</f>
        <v>0</v>
      </c>
      <c r="L54" s="14">
        <v>0</v>
      </c>
      <c r="M54" s="13">
        <f>L54/I54*$M$195*$M$196</f>
        <v>0</v>
      </c>
      <c r="N54" s="67"/>
      <c r="O54" s="13">
        <f>N54/I54*$O$195*$O$196</f>
        <v>0</v>
      </c>
      <c r="P54" s="67"/>
      <c r="Q54" s="13">
        <f>P54/I54*$Q$195*$Q$196</f>
        <v>0</v>
      </c>
      <c r="R54" s="14"/>
      <c r="S54" s="47">
        <f>R54/I54*$S$195*$S$196</f>
        <v>0</v>
      </c>
      <c r="T54" s="1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63" x14ac:dyDescent="0.25">
      <c r="A55" s="11">
        <f t="shared" si="0"/>
        <v>54</v>
      </c>
      <c r="B55" s="31">
        <v>530</v>
      </c>
      <c r="C55" s="12" t="s">
        <v>356</v>
      </c>
      <c r="D55" s="95">
        <v>1076165006917</v>
      </c>
      <c r="E55" s="80">
        <v>6165139319</v>
      </c>
      <c r="F55" s="32" t="s">
        <v>13</v>
      </c>
      <c r="G55" s="13">
        <f>K55+M55+O55+Q55+S55</f>
        <v>0</v>
      </c>
      <c r="H55" s="37">
        <v>5</v>
      </c>
      <c r="I55" s="83">
        <v>12468.6</v>
      </c>
      <c r="J55" s="37">
        <v>0</v>
      </c>
      <c r="K55" s="13">
        <f>J55/I55*$K$195*$K$196</f>
        <v>0</v>
      </c>
      <c r="L55" s="14">
        <v>0</v>
      </c>
      <c r="M55" s="13">
        <f>L55/I55*$M$195*$M$196</f>
        <v>0</v>
      </c>
      <c r="N55" s="67"/>
      <c r="O55" s="13">
        <f>N55/I55*$O$195*$O$196</f>
        <v>0</v>
      </c>
      <c r="P55" s="67"/>
      <c r="Q55" s="13">
        <f>P55/I55*$Q$195*$Q$196</f>
        <v>0</v>
      </c>
      <c r="R55" s="14"/>
      <c r="S55" s="47">
        <f>R55/I55*$S$195*$S$196</f>
        <v>0</v>
      </c>
      <c r="T55" s="11"/>
    </row>
    <row r="56" spans="1:63" s="36" customFormat="1" x14ac:dyDescent="0.25">
      <c r="A56" s="11">
        <f t="shared" si="0"/>
        <v>55</v>
      </c>
      <c r="B56" s="31">
        <v>580</v>
      </c>
      <c r="C56" s="50" t="s">
        <v>341</v>
      </c>
      <c r="D56" s="95">
        <v>1186196052272</v>
      </c>
      <c r="E56" s="53">
        <v>6165216972</v>
      </c>
      <c r="F56" s="32" t="s">
        <v>13</v>
      </c>
      <c r="G56" s="13">
        <f>K56+M56+O56+Q56+S56</f>
        <v>0</v>
      </c>
      <c r="H56" s="37">
        <v>17</v>
      </c>
      <c r="I56" s="81">
        <v>11786.23</v>
      </c>
      <c r="J56" s="37">
        <v>0</v>
      </c>
      <c r="K56" s="13">
        <f>J56/I56*$K$195*$K$196</f>
        <v>0</v>
      </c>
      <c r="L56" s="14">
        <v>0</v>
      </c>
      <c r="M56" s="13">
        <f>L56/I56*$M$195*$M$196</f>
        <v>0</v>
      </c>
      <c r="N56" s="67"/>
      <c r="O56" s="13">
        <f>N56/I56*$O$195*$O$196</f>
        <v>0</v>
      </c>
      <c r="P56" s="67"/>
      <c r="Q56" s="13">
        <f>P56/I56*$Q$195*$Q$196</f>
        <v>0</v>
      </c>
      <c r="R56" s="14"/>
      <c r="S56" s="47">
        <f>R56/I56*$S$195*$S$196</f>
        <v>0</v>
      </c>
      <c r="T56" s="1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7" spans="1:63" s="36" customFormat="1" x14ac:dyDescent="0.25">
      <c r="A57" s="11">
        <f t="shared" si="0"/>
        <v>56</v>
      </c>
      <c r="B57" s="33">
        <v>463</v>
      </c>
      <c r="C57" s="41" t="s">
        <v>196</v>
      </c>
      <c r="D57" s="73" t="s">
        <v>201</v>
      </c>
      <c r="E57" s="72" t="s">
        <v>202</v>
      </c>
      <c r="F57" s="32" t="s">
        <v>13</v>
      </c>
      <c r="G57" s="13">
        <f>K57+M57+O57+Q57+S57</f>
        <v>0</v>
      </c>
      <c r="H57" s="14">
        <v>8</v>
      </c>
      <c r="I57" s="83">
        <v>11138.05</v>
      </c>
      <c r="J57" s="11">
        <v>0</v>
      </c>
      <c r="K57" s="13">
        <f>J57/I57*$K$195*$K$196</f>
        <v>0</v>
      </c>
      <c r="L57" s="11">
        <v>0</v>
      </c>
      <c r="M57" s="13">
        <f>L57/I57*$M$195*$M$196</f>
        <v>0</v>
      </c>
      <c r="N57" s="31"/>
      <c r="O57" s="13">
        <f>N57/I57*$O$195*$O$196</f>
        <v>0</v>
      </c>
      <c r="P57" s="31"/>
      <c r="Q57" s="13">
        <f>P57/I57*$Q$195*$Q$196</f>
        <v>0</v>
      </c>
      <c r="R57" s="68"/>
      <c r="S57" s="47">
        <f>R57/I57*$S$195*$S$196</f>
        <v>0</v>
      </c>
      <c r="T57" s="11" t="s">
        <v>219</v>
      </c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</row>
    <row r="58" spans="1:63" x14ac:dyDescent="0.25">
      <c r="A58" s="11">
        <f t="shared" si="0"/>
        <v>57</v>
      </c>
      <c r="B58" s="31">
        <v>645</v>
      </c>
      <c r="C58" s="64" t="s">
        <v>398</v>
      </c>
      <c r="D58" s="96" t="s">
        <v>399</v>
      </c>
      <c r="E58" s="52" t="s">
        <v>400</v>
      </c>
      <c r="F58" s="32" t="s">
        <v>368</v>
      </c>
      <c r="G58" s="13">
        <f>K58+M58+O58+Q58+S58</f>
        <v>0</v>
      </c>
      <c r="H58" s="62">
        <v>3</v>
      </c>
      <c r="I58" s="81">
        <v>11113.6</v>
      </c>
      <c r="J58" s="37">
        <v>0</v>
      </c>
      <c r="K58" s="13">
        <f>J58/I58*$K$195*$K$196</f>
        <v>0</v>
      </c>
      <c r="L58" s="14">
        <v>0</v>
      </c>
      <c r="M58" s="13">
        <f>L58/I58*$M$195*$M$196</f>
        <v>0</v>
      </c>
      <c r="N58" s="67"/>
      <c r="O58" s="13">
        <f>N58/I58*$O$195*$O$196</f>
        <v>0</v>
      </c>
      <c r="P58" s="67"/>
      <c r="Q58" s="13">
        <f>P58/I58*$Q$195*$Q$196</f>
        <v>0</v>
      </c>
      <c r="R58" s="14"/>
      <c r="S58" s="47">
        <f>R58/I58*$S$195*$S$196</f>
        <v>0</v>
      </c>
      <c r="T58" s="11"/>
    </row>
    <row r="59" spans="1:63" x14ac:dyDescent="0.25">
      <c r="A59" s="11">
        <f t="shared" si="0"/>
        <v>58</v>
      </c>
      <c r="B59" s="31">
        <v>568</v>
      </c>
      <c r="C59" s="50" t="s">
        <v>340</v>
      </c>
      <c r="D59" s="95">
        <v>1186196050974</v>
      </c>
      <c r="E59" s="53">
        <v>6168105029</v>
      </c>
      <c r="F59" s="32" t="s">
        <v>13</v>
      </c>
      <c r="G59" s="13">
        <f>K59+M59+O59+Q59+S59</f>
        <v>0</v>
      </c>
      <c r="H59" s="37">
        <v>1</v>
      </c>
      <c r="I59" s="83">
        <v>9791.7999999999993</v>
      </c>
      <c r="J59" s="37">
        <v>0</v>
      </c>
      <c r="K59" s="13">
        <f>J59/I59*$K$195*$K$196</f>
        <v>0</v>
      </c>
      <c r="L59" s="14">
        <v>0</v>
      </c>
      <c r="M59" s="13">
        <f>L59/I59*$M$195*$M$196</f>
        <v>0</v>
      </c>
      <c r="N59" s="67"/>
      <c r="O59" s="13">
        <f>N59/I59*$O$195*$O$196</f>
        <v>0</v>
      </c>
      <c r="P59" s="67"/>
      <c r="Q59" s="13">
        <f>P59/I59*$Q$195*$Q$196</f>
        <v>0</v>
      </c>
      <c r="R59" s="14"/>
      <c r="S59" s="47">
        <f>R59/I59*$S$195*$S$196</f>
        <v>0</v>
      </c>
      <c r="T59" s="11"/>
    </row>
    <row r="60" spans="1:63" x14ac:dyDescent="0.25">
      <c r="A60" s="11">
        <f t="shared" si="0"/>
        <v>59</v>
      </c>
      <c r="B60" s="31">
        <v>564</v>
      </c>
      <c r="C60" s="12" t="s">
        <v>266</v>
      </c>
      <c r="D60" s="95" t="s">
        <v>276</v>
      </c>
      <c r="E60" s="53" t="s">
        <v>277</v>
      </c>
      <c r="F60" s="32" t="s">
        <v>13</v>
      </c>
      <c r="G60" s="13">
        <f>K60+M60+O60+Q60+S60</f>
        <v>0</v>
      </c>
      <c r="H60" s="54">
        <v>2</v>
      </c>
      <c r="I60" s="84">
        <v>9020.02</v>
      </c>
      <c r="J60" s="37">
        <v>0</v>
      </c>
      <c r="K60" s="13">
        <f>J60/I60*$K$195*$K$196</f>
        <v>0</v>
      </c>
      <c r="L60" s="14">
        <v>0</v>
      </c>
      <c r="M60" s="13">
        <f>L60/I60*$M$195*$M$196</f>
        <v>0</v>
      </c>
      <c r="N60" s="67"/>
      <c r="O60" s="13">
        <f>N60/I60*$O$195*$O$196</f>
        <v>0</v>
      </c>
      <c r="P60" s="67"/>
      <c r="Q60" s="13">
        <f>P60/I60*$Q$195*$Q$196</f>
        <v>0</v>
      </c>
      <c r="R60" s="14"/>
      <c r="S60" s="47">
        <f>R60/I60*$S$195*$S$196</f>
        <v>0</v>
      </c>
      <c r="T60" s="11"/>
    </row>
    <row r="61" spans="1:63" x14ac:dyDescent="0.25">
      <c r="A61" s="11">
        <f t="shared" si="0"/>
        <v>60</v>
      </c>
      <c r="B61" s="31">
        <v>658</v>
      </c>
      <c r="C61" s="64" t="s">
        <v>394</v>
      </c>
      <c r="D61" s="96" t="s">
        <v>395</v>
      </c>
      <c r="E61" s="52" t="s">
        <v>396</v>
      </c>
      <c r="F61" s="32" t="s">
        <v>368</v>
      </c>
      <c r="G61" s="13">
        <f>K61+M61+O61+Q61+S61</f>
        <v>0</v>
      </c>
      <c r="H61" s="62">
        <v>3</v>
      </c>
      <c r="I61" s="81">
        <v>8914</v>
      </c>
      <c r="J61" s="37">
        <v>0</v>
      </c>
      <c r="K61" s="13">
        <f>J61/I61*$K$195*$K$196</f>
        <v>0</v>
      </c>
      <c r="L61" s="14">
        <v>0</v>
      </c>
      <c r="M61" s="13">
        <f>L61/I61*$M$195*$M$196</f>
        <v>0</v>
      </c>
      <c r="N61" s="67"/>
      <c r="O61" s="13">
        <f>N61/I61*$O$195*$O$196</f>
        <v>0</v>
      </c>
      <c r="P61" s="67"/>
      <c r="Q61" s="13">
        <f>P61/I61*$Q$195*$Q$196</f>
        <v>0</v>
      </c>
      <c r="R61" s="14"/>
      <c r="S61" s="47">
        <f>R61/I61*$S$195*$S$196</f>
        <v>0</v>
      </c>
      <c r="T61" s="11"/>
    </row>
    <row r="62" spans="1:63" x14ac:dyDescent="0.25">
      <c r="A62" s="11">
        <f t="shared" si="0"/>
        <v>61</v>
      </c>
      <c r="B62" s="31">
        <v>13</v>
      </c>
      <c r="C62" s="12" t="s">
        <v>19</v>
      </c>
      <c r="D62" s="51" t="s">
        <v>79</v>
      </c>
      <c r="E62" s="10">
        <v>6162060808</v>
      </c>
      <c r="F62" s="32" t="s">
        <v>13</v>
      </c>
      <c r="G62" s="13">
        <f>K62+M62+O62+Q62+S62</f>
        <v>0</v>
      </c>
      <c r="H62" s="14">
        <v>2</v>
      </c>
      <c r="I62" s="83">
        <v>8498.6</v>
      </c>
      <c r="J62" s="11">
        <v>0</v>
      </c>
      <c r="K62" s="13">
        <f>J62/I62*$K$195*$K$196</f>
        <v>0</v>
      </c>
      <c r="L62" s="11">
        <v>0</v>
      </c>
      <c r="M62" s="13">
        <f>L62/I62*$M$195*$M$196</f>
        <v>0</v>
      </c>
      <c r="N62" s="31"/>
      <c r="O62" s="13">
        <f>N62/I62*$O$195*$O$196</f>
        <v>0</v>
      </c>
      <c r="P62" s="31"/>
      <c r="Q62" s="13">
        <f>P62/I62*$Q$195*$Q$196</f>
        <v>0</v>
      </c>
      <c r="R62" s="68"/>
      <c r="S62" s="47">
        <f>R62/I62*$S$195*$S$196</f>
        <v>0</v>
      </c>
    </row>
    <row r="63" spans="1:63" x14ac:dyDescent="0.25">
      <c r="A63" s="11">
        <f t="shared" si="0"/>
        <v>62</v>
      </c>
      <c r="B63" s="31">
        <v>598</v>
      </c>
      <c r="C63" s="12" t="s">
        <v>342</v>
      </c>
      <c r="D63" s="95">
        <v>1086163000725</v>
      </c>
      <c r="E63" s="53">
        <v>6163090080</v>
      </c>
      <c r="F63" s="32" t="s">
        <v>13</v>
      </c>
      <c r="G63" s="13">
        <f>K63+M63+O63+Q63+S63</f>
        <v>0</v>
      </c>
      <c r="H63" s="62">
        <v>1</v>
      </c>
      <c r="I63" s="83">
        <v>8118.3</v>
      </c>
      <c r="J63" s="37">
        <v>0</v>
      </c>
      <c r="K63" s="13">
        <f>J63/I63*$K$195*$K$196</f>
        <v>0</v>
      </c>
      <c r="L63" s="14">
        <v>0</v>
      </c>
      <c r="M63" s="13">
        <f>L63/I63*$M$195*$M$196</f>
        <v>0</v>
      </c>
      <c r="N63" s="67"/>
      <c r="O63" s="13">
        <f>N63/I63*$O$195*$O$196</f>
        <v>0</v>
      </c>
      <c r="P63" s="67"/>
      <c r="Q63" s="13">
        <f>P63/I63*$Q$195*$Q$196</f>
        <v>0</v>
      </c>
      <c r="R63" s="14"/>
      <c r="S63" s="47">
        <f>R63/I63*$S$195*$S$196</f>
        <v>0</v>
      </c>
      <c r="T63" s="11"/>
    </row>
    <row r="64" spans="1:63" x14ac:dyDescent="0.25">
      <c r="A64" s="11">
        <f t="shared" si="0"/>
        <v>63</v>
      </c>
      <c r="B64" s="31">
        <v>654</v>
      </c>
      <c r="C64" s="64" t="s">
        <v>391</v>
      </c>
      <c r="D64" s="96" t="s">
        <v>392</v>
      </c>
      <c r="E64" s="52" t="s">
        <v>393</v>
      </c>
      <c r="F64" s="32" t="s">
        <v>368</v>
      </c>
      <c r="G64" s="13">
        <f>K64+M64+O64+Q64+S64</f>
        <v>0</v>
      </c>
      <c r="H64" s="62">
        <v>3</v>
      </c>
      <c r="I64" s="81">
        <v>6851.3</v>
      </c>
      <c r="J64" s="37">
        <v>0</v>
      </c>
      <c r="K64" s="13">
        <f>J64/I64*$K$195*$K$196</f>
        <v>0</v>
      </c>
      <c r="L64" s="14">
        <v>0</v>
      </c>
      <c r="M64" s="13">
        <f>L64/I64*$M$195*$M$196</f>
        <v>0</v>
      </c>
      <c r="N64" s="67"/>
      <c r="O64" s="13">
        <f>N64/I64*$O$195*$O$196</f>
        <v>0</v>
      </c>
      <c r="P64" s="67"/>
      <c r="Q64" s="13">
        <f>P64/I64*$Q$195*$Q$196</f>
        <v>0</v>
      </c>
      <c r="R64" s="14"/>
      <c r="S64" s="47">
        <f>R64/I64*$S$195*$S$196</f>
        <v>0</v>
      </c>
      <c r="T64" s="11"/>
    </row>
    <row r="65" spans="1:63" x14ac:dyDescent="0.25">
      <c r="A65" s="11">
        <f t="shared" si="0"/>
        <v>64</v>
      </c>
      <c r="B65" s="33">
        <v>402</v>
      </c>
      <c r="C65" s="34" t="s">
        <v>90</v>
      </c>
      <c r="D65" s="59">
        <v>1156196062571</v>
      </c>
      <c r="E65" s="19" t="s">
        <v>87</v>
      </c>
      <c r="F65" s="32" t="s">
        <v>13</v>
      </c>
      <c r="G65" s="13">
        <f>K65+M65+O65+Q65+S65</f>
        <v>0</v>
      </c>
      <c r="H65" s="14">
        <v>1</v>
      </c>
      <c r="I65" s="83">
        <v>6221.2</v>
      </c>
      <c r="J65" s="11">
        <v>0</v>
      </c>
      <c r="K65" s="13">
        <f>J65/I65*$K$195*$K$196</f>
        <v>0</v>
      </c>
      <c r="L65" s="11">
        <v>0</v>
      </c>
      <c r="M65" s="13">
        <f>L65/I65*$M$195*$M$196</f>
        <v>0</v>
      </c>
      <c r="N65" s="31"/>
      <c r="O65" s="13">
        <f>N65/I65*$O$195*$O$196</f>
        <v>0</v>
      </c>
      <c r="P65" s="31"/>
      <c r="Q65" s="13">
        <f>P65/I65*$Q$195*$Q$196</f>
        <v>0</v>
      </c>
      <c r="R65" s="68"/>
      <c r="S65" s="47">
        <f>R65/I65*$S$195*$S$196</f>
        <v>0</v>
      </c>
      <c r="T65" s="11"/>
    </row>
    <row r="66" spans="1:63" x14ac:dyDescent="0.25">
      <c r="A66" s="11">
        <f t="shared" si="0"/>
        <v>65</v>
      </c>
      <c r="B66" s="31">
        <v>572</v>
      </c>
      <c r="C66" s="50" t="s">
        <v>384</v>
      </c>
      <c r="D66" s="95">
        <v>1186196052866</v>
      </c>
      <c r="E66" s="53">
        <v>6165217126</v>
      </c>
      <c r="F66" s="32" t="s">
        <v>13</v>
      </c>
      <c r="G66" s="13">
        <f>K66+M66+O66+Q66+S66</f>
        <v>0</v>
      </c>
      <c r="H66" s="37">
        <v>1</v>
      </c>
      <c r="I66" s="83">
        <v>4413.2</v>
      </c>
      <c r="J66" s="37">
        <v>0</v>
      </c>
      <c r="K66" s="13">
        <f>J66/I66*$K$195*$K$196</f>
        <v>0</v>
      </c>
      <c r="L66" s="14">
        <v>0</v>
      </c>
      <c r="M66" s="13">
        <f>L66/I66*$M$195*$M$196</f>
        <v>0</v>
      </c>
      <c r="N66" s="67"/>
      <c r="O66" s="13">
        <f>N66/I66*$O$195*$O$196</f>
        <v>0</v>
      </c>
      <c r="P66" s="67"/>
      <c r="Q66" s="13">
        <f>P66/I66*$Q$195*$Q$196</f>
        <v>0</v>
      </c>
      <c r="R66" s="14"/>
      <c r="S66" s="47">
        <f>R66/I66*$S$195*$S$196</f>
        <v>0</v>
      </c>
      <c r="T66" s="11"/>
    </row>
    <row r="67" spans="1:63" x14ac:dyDescent="0.25">
      <c r="A67" s="11">
        <f t="shared" si="0"/>
        <v>66</v>
      </c>
      <c r="B67" s="31">
        <v>113</v>
      </c>
      <c r="C67" s="12" t="s">
        <v>46</v>
      </c>
      <c r="D67" s="51">
        <v>1066164172458</v>
      </c>
      <c r="E67" s="10">
        <v>6164248192</v>
      </c>
      <c r="F67" s="32" t="s">
        <v>13</v>
      </c>
      <c r="G67" s="13">
        <f>K67+M67+O67+Q67+S67</f>
        <v>0</v>
      </c>
      <c r="H67" s="14">
        <v>8</v>
      </c>
      <c r="I67" s="83">
        <v>4227.4799999999996</v>
      </c>
      <c r="J67" s="11">
        <v>0</v>
      </c>
      <c r="K67" s="13">
        <f>J67/I67*$K$195*$K$196</f>
        <v>0</v>
      </c>
      <c r="L67" s="11">
        <v>0</v>
      </c>
      <c r="M67" s="13">
        <f>L67/I67*$M$195*$M$196</f>
        <v>0</v>
      </c>
      <c r="N67" s="31"/>
      <c r="O67" s="13">
        <f>N67/I67*$O$195*$O$196</f>
        <v>0</v>
      </c>
      <c r="P67" s="31"/>
      <c r="Q67" s="13">
        <f>P67/I67*$Q$195*$Q$196</f>
        <v>0</v>
      </c>
      <c r="R67" s="68"/>
      <c r="S67" s="47">
        <f>R67/I67*$S$195*$S$196</f>
        <v>0</v>
      </c>
    </row>
    <row r="68" spans="1:63" s="63" customFormat="1" x14ac:dyDescent="0.25">
      <c r="A68" s="11">
        <f t="shared" ref="A68:A131" si="1">A67+1</f>
        <v>67</v>
      </c>
      <c r="B68" s="31">
        <v>651</v>
      </c>
      <c r="C68" s="64" t="s">
        <v>388</v>
      </c>
      <c r="D68" s="96" t="s">
        <v>389</v>
      </c>
      <c r="E68" s="52" t="s">
        <v>390</v>
      </c>
      <c r="F68" s="32" t="s">
        <v>368</v>
      </c>
      <c r="G68" s="13">
        <f>K68+M68+O68+Q68+S68</f>
        <v>0</v>
      </c>
      <c r="H68" s="62">
        <v>1</v>
      </c>
      <c r="I68" s="81">
        <v>4158.6000000000004</v>
      </c>
      <c r="J68" s="37">
        <v>0</v>
      </c>
      <c r="K68" s="13">
        <f>J68/I68*$K$195*$K$196</f>
        <v>0</v>
      </c>
      <c r="L68" s="14">
        <v>0</v>
      </c>
      <c r="M68" s="13">
        <f>L68/I68*$M$195*$M$196</f>
        <v>0</v>
      </c>
      <c r="N68" s="67"/>
      <c r="O68" s="13">
        <f>N68/I68*$O$195*$O$196</f>
        <v>0</v>
      </c>
      <c r="P68" s="67"/>
      <c r="Q68" s="13">
        <f>P68/I68*$Q$195*$Q$196</f>
        <v>0</v>
      </c>
      <c r="R68" s="14"/>
      <c r="S68" s="47">
        <f>R68/I68*$S$195*$S$196</f>
        <v>0</v>
      </c>
      <c r="T68" s="11"/>
    </row>
    <row r="69" spans="1:63" x14ac:dyDescent="0.25">
      <c r="A69" s="11">
        <f t="shared" si="1"/>
        <v>68</v>
      </c>
      <c r="B69" s="31">
        <v>546</v>
      </c>
      <c r="C69" s="12" t="s">
        <v>289</v>
      </c>
      <c r="D69" s="96" t="s">
        <v>299</v>
      </c>
      <c r="E69" s="52" t="s">
        <v>300</v>
      </c>
      <c r="F69" s="32" t="s">
        <v>13</v>
      </c>
      <c r="G69" s="13">
        <f>K69+M69+O69+Q69+S69</f>
        <v>0</v>
      </c>
      <c r="H69" s="37">
        <v>1</v>
      </c>
      <c r="I69" s="81">
        <v>3308.9</v>
      </c>
      <c r="J69" s="37">
        <v>0</v>
      </c>
      <c r="K69" s="13">
        <f>J69/I69*$K$195*$K$196</f>
        <v>0</v>
      </c>
      <c r="L69" s="14">
        <v>0</v>
      </c>
      <c r="M69" s="13">
        <f>L69/I69*$M$195*$M$196</f>
        <v>0</v>
      </c>
      <c r="N69" s="67"/>
      <c r="O69" s="13">
        <f>N69/I69*$O$195*$O$196</f>
        <v>0</v>
      </c>
      <c r="P69" s="67"/>
      <c r="Q69" s="13">
        <f>P69/I69*$Q$195*$Q$196</f>
        <v>0</v>
      </c>
      <c r="R69" s="14"/>
      <c r="S69" s="47">
        <f>R69/I69*$S$195*$S$196</f>
        <v>0</v>
      </c>
      <c r="T69" s="11"/>
    </row>
    <row r="70" spans="1:63" x14ac:dyDescent="0.25">
      <c r="A70" s="11">
        <f t="shared" si="1"/>
        <v>69</v>
      </c>
      <c r="B70" s="33">
        <v>424</v>
      </c>
      <c r="C70" s="65" t="s">
        <v>154</v>
      </c>
      <c r="D70" s="73" t="s">
        <v>155</v>
      </c>
      <c r="E70" s="72" t="s">
        <v>156</v>
      </c>
      <c r="F70" s="32" t="s">
        <v>13</v>
      </c>
      <c r="G70" s="13">
        <f>K70+M70+O70+Q70+S70</f>
        <v>0</v>
      </c>
      <c r="H70" s="54">
        <v>1</v>
      </c>
      <c r="I70" s="83">
        <v>2058.3000000000002</v>
      </c>
      <c r="J70" s="11">
        <v>0</v>
      </c>
      <c r="K70" s="13">
        <f>J70/I70*$K$195*$K$196</f>
        <v>0</v>
      </c>
      <c r="L70" s="11">
        <v>0</v>
      </c>
      <c r="M70" s="13">
        <f>L70/I70*$M$195*$M$196</f>
        <v>0</v>
      </c>
      <c r="N70" s="31"/>
      <c r="O70" s="13">
        <f>N70/I70*$O$195*$O$196</f>
        <v>0</v>
      </c>
      <c r="P70" s="31"/>
      <c r="Q70" s="13">
        <f>P70/I70*$Q$195*$Q$196</f>
        <v>0</v>
      </c>
      <c r="R70" s="68"/>
      <c r="S70" s="47">
        <f>R70/I70*$S$195*$S$196</f>
        <v>0</v>
      </c>
      <c r="T70" s="11"/>
    </row>
    <row r="71" spans="1:63" x14ac:dyDescent="0.25">
      <c r="A71" s="11">
        <f t="shared" si="1"/>
        <v>70</v>
      </c>
      <c r="B71" s="31">
        <v>107</v>
      </c>
      <c r="C71" s="12" t="s">
        <v>43</v>
      </c>
      <c r="D71" s="51">
        <v>1086161756559</v>
      </c>
      <c r="E71" s="10">
        <v>6161053830</v>
      </c>
      <c r="F71" s="32" t="s">
        <v>13</v>
      </c>
      <c r="G71" s="13">
        <f>K71+M71+O71+Q71+S71</f>
        <v>0</v>
      </c>
      <c r="H71" s="54">
        <v>1</v>
      </c>
      <c r="I71" s="83">
        <v>1210</v>
      </c>
      <c r="J71" s="11">
        <v>0</v>
      </c>
      <c r="K71" s="13">
        <f>J71/I71*$K$195*$K$196</f>
        <v>0</v>
      </c>
      <c r="L71" s="11">
        <v>0</v>
      </c>
      <c r="M71" s="13">
        <f>L71/I71*$M$195*$M$196</f>
        <v>0</v>
      </c>
      <c r="N71" s="31"/>
      <c r="O71" s="13">
        <f>N71/I71*$O$195*$O$196</f>
        <v>0</v>
      </c>
      <c r="P71" s="31"/>
      <c r="Q71" s="13">
        <f>P71/I71*$Q$195*$Q$196</f>
        <v>0</v>
      </c>
      <c r="R71" s="68"/>
      <c r="S71" s="47">
        <f>R71/I71*$S$195*$S$196</f>
        <v>0</v>
      </c>
    </row>
    <row r="72" spans="1:63" x14ac:dyDescent="0.25">
      <c r="A72" s="11">
        <f t="shared" si="1"/>
        <v>71</v>
      </c>
      <c r="B72" s="33">
        <v>486</v>
      </c>
      <c r="C72" s="34" t="s">
        <v>143</v>
      </c>
      <c r="D72" s="73" t="s">
        <v>144</v>
      </c>
      <c r="E72" s="72" t="s">
        <v>145</v>
      </c>
      <c r="F72" s="32" t="s">
        <v>13</v>
      </c>
      <c r="G72" s="13">
        <f>K72+M72+O72+Q72+S72</f>
        <v>0</v>
      </c>
      <c r="H72" s="14">
        <v>2</v>
      </c>
      <c r="I72" s="83">
        <v>1061.3</v>
      </c>
      <c r="J72" s="11">
        <v>0</v>
      </c>
      <c r="K72" s="13">
        <f>J72/I72*$K$195*$K$196</f>
        <v>0</v>
      </c>
      <c r="L72" s="11">
        <v>0</v>
      </c>
      <c r="M72" s="13">
        <f>L72/I72*$M$195*$M$196</f>
        <v>0</v>
      </c>
      <c r="N72" s="31"/>
      <c r="O72" s="13">
        <f>N72/I72*$O$195*$O$196</f>
        <v>0</v>
      </c>
      <c r="P72" s="31"/>
      <c r="Q72" s="13">
        <f>P72/I72*$Q$195*$Q$196</f>
        <v>0</v>
      </c>
      <c r="R72" s="68"/>
      <c r="S72" s="47">
        <f>R72/I72*$S$195*$S$196</f>
        <v>0</v>
      </c>
      <c r="T72" s="11"/>
    </row>
    <row r="73" spans="1:63" s="63" customFormat="1" x14ac:dyDescent="0.25">
      <c r="A73" s="11">
        <f t="shared" si="1"/>
        <v>72</v>
      </c>
      <c r="B73" s="31">
        <v>629</v>
      </c>
      <c r="C73" s="64" t="s">
        <v>353</v>
      </c>
      <c r="D73" s="96" t="s">
        <v>354</v>
      </c>
      <c r="E73" s="52" t="s">
        <v>355</v>
      </c>
      <c r="F73" s="32" t="s">
        <v>327</v>
      </c>
      <c r="G73" s="13">
        <f>K73+M73+O73+Q73+S73</f>
        <v>0</v>
      </c>
      <c r="H73" s="62">
        <v>2</v>
      </c>
      <c r="I73" s="83">
        <v>1049.8</v>
      </c>
      <c r="J73" s="37">
        <v>0</v>
      </c>
      <c r="K73" s="13">
        <f>J73/I73*$K$195*$K$196</f>
        <v>0</v>
      </c>
      <c r="L73" s="14">
        <v>0</v>
      </c>
      <c r="M73" s="13">
        <f>L73/I73*$M$195*$M$196</f>
        <v>0</v>
      </c>
      <c r="N73" s="67"/>
      <c r="O73" s="13">
        <f>N73/I73*$O$195*$O$196</f>
        <v>0</v>
      </c>
      <c r="P73" s="67"/>
      <c r="Q73" s="13">
        <f>P73/I73*$Q$195*$Q$196</f>
        <v>0</v>
      </c>
      <c r="R73" s="14"/>
      <c r="S73" s="47">
        <f>R73/I73*$S$195*$S$196</f>
        <v>0</v>
      </c>
      <c r="T73" s="11"/>
    </row>
    <row r="74" spans="1:63" x14ac:dyDescent="0.25">
      <c r="A74" s="11">
        <f t="shared" si="1"/>
        <v>73</v>
      </c>
      <c r="B74" s="33">
        <v>404</v>
      </c>
      <c r="C74" s="65" t="s">
        <v>100</v>
      </c>
      <c r="D74" s="59" t="s">
        <v>101</v>
      </c>
      <c r="E74" s="19">
        <v>6161047924</v>
      </c>
      <c r="F74" s="32" t="s">
        <v>13</v>
      </c>
      <c r="G74" s="13">
        <f>K74+M74+O74+Q74+S74</f>
        <v>0.22827563552507618</v>
      </c>
      <c r="H74" s="45">
        <v>30</v>
      </c>
      <c r="I74" s="83">
        <v>219033.45</v>
      </c>
      <c r="J74" s="11">
        <v>1</v>
      </c>
      <c r="K74" s="13">
        <f>J74/I74*$K$195*$K$196</f>
        <v>0.22827563552507618</v>
      </c>
      <c r="L74" s="11">
        <v>0</v>
      </c>
      <c r="M74" s="13">
        <f>L74/I74*$M$195*$M$196</f>
        <v>0</v>
      </c>
      <c r="N74" s="31"/>
      <c r="O74" s="13">
        <f>N74/I74*$O$195*$O$196</f>
        <v>0</v>
      </c>
      <c r="P74" s="31"/>
      <c r="Q74" s="13">
        <f>P74/I74*$Q$195*$Q$196</f>
        <v>0</v>
      </c>
      <c r="R74" s="68"/>
      <c r="S74" s="47">
        <f>R74/I74*$S$195*$S$196</f>
        <v>0</v>
      </c>
      <c r="T74" s="11"/>
    </row>
    <row r="75" spans="1:63" x14ac:dyDescent="0.25">
      <c r="A75" s="11">
        <f t="shared" si="1"/>
        <v>74</v>
      </c>
      <c r="B75" s="33">
        <v>435</v>
      </c>
      <c r="C75" s="41" t="s">
        <v>191</v>
      </c>
      <c r="D75" s="73" t="s">
        <v>108</v>
      </c>
      <c r="E75" s="72" t="s">
        <v>357</v>
      </c>
      <c r="F75" s="32" t="s">
        <v>13</v>
      </c>
      <c r="G75" s="13">
        <f>K75+M75+O75+Q75+S75</f>
        <v>0.24874173990867199</v>
      </c>
      <c r="H75" s="14">
        <v>9</v>
      </c>
      <c r="I75" s="83">
        <v>201011.7</v>
      </c>
      <c r="J75" s="11">
        <v>1</v>
      </c>
      <c r="K75" s="13">
        <f>J75/I75*$K$195*$K$196</f>
        <v>0.24874173990867199</v>
      </c>
      <c r="L75" s="11">
        <v>0</v>
      </c>
      <c r="M75" s="13">
        <f>L75/I75*$M$195*$M$196</f>
        <v>0</v>
      </c>
      <c r="N75" s="31"/>
      <c r="O75" s="13">
        <f>N75/I75*$O$195*$O$196</f>
        <v>0</v>
      </c>
      <c r="P75" s="31"/>
      <c r="Q75" s="13">
        <f>P75/I75*$Q$195*$Q$196</f>
        <v>0</v>
      </c>
      <c r="R75" s="68"/>
      <c r="S75" s="47">
        <f>R75/I75*$S$195*$S$196</f>
        <v>0</v>
      </c>
      <c r="T75" s="11" t="s">
        <v>214</v>
      </c>
    </row>
    <row r="76" spans="1:63" x14ac:dyDescent="0.25">
      <c r="A76" s="11">
        <f t="shared" si="1"/>
        <v>75</v>
      </c>
      <c r="B76" s="33">
        <v>427</v>
      </c>
      <c r="C76" s="41" t="s">
        <v>190</v>
      </c>
      <c r="D76" s="59">
        <v>1166196050866</v>
      </c>
      <c r="E76" s="19">
        <v>6161076072</v>
      </c>
      <c r="F76" s="32" t="s">
        <v>13</v>
      </c>
      <c r="G76" s="13">
        <f>K76+M76+O76+Q76+S76</f>
        <v>0.27421228681639975</v>
      </c>
      <c r="H76" s="54">
        <v>9</v>
      </c>
      <c r="I76" s="83">
        <v>182340.48000000001</v>
      </c>
      <c r="J76" s="11">
        <v>1</v>
      </c>
      <c r="K76" s="13">
        <f>J76/I76*$K$195*$K$196</f>
        <v>0.27421228681639975</v>
      </c>
      <c r="L76" s="11">
        <v>0</v>
      </c>
      <c r="M76" s="13">
        <f>L76/I76*$M$195*$M$196</f>
        <v>0</v>
      </c>
      <c r="N76" s="31"/>
      <c r="O76" s="13">
        <f>N76/I76*$O$195*$O$196</f>
        <v>0</v>
      </c>
      <c r="P76" s="31"/>
      <c r="Q76" s="13">
        <f>P76/I76*$Q$195*$Q$196</f>
        <v>0</v>
      </c>
      <c r="R76" s="68"/>
      <c r="S76" s="47">
        <f>R76/I76*$S$195*$S$196</f>
        <v>0</v>
      </c>
      <c r="T76" s="11" t="s">
        <v>213</v>
      </c>
    </row>
    <row r="77" spans="1:63" x14ac:dyDescent="0.25">
      <c r="A77" s="11">
        <f t="shared" si="1"/>
        <v>76</v>
      </c>
      <c r="B77" s="31">
        <v>613</v>
      </c>
      <c r="C77" s="64" t="s">
        <v>331</v>
      </c>
      <c r="D77" s="96" t="s">
        <v>332</v>
      </c>
      <c r="E77" s="52" t="s">
        <v>333</v>
      </c>
      <c r="F77" s="32" t="s">
        <v>327</v>
      </c>
      <c r="G77" s="13">
        <f>K77+M77+O77+Q77+S77</f>
        <v>0.32440442591446361</v>
      </c>
      <c r="H77" s="62">
        <v>6</v>
      </c>
      <c r="I77" s="83">
        <v>154128.6</v>
      </c>
      <c r="J77" s="37">
        <v>1</v>
      </c>
      <c r="K77" s="13">
        <f>J77/I77*$K$195*$K$196</f>
        <v>0.32440442591446361</v>
      </c>
      <c r="L77" s="14">
        <v>0</v>
      </c>
      <c r="M77" s="13">
        <f>L77/I77*$M$195*$M$196</f>
        <v>0</v>
      </c>
      <c r="N77" s="67"/>
      <c r="O77" s="13">
        <f>N77/I77*$O$195*$O$196</f>
        <v>0</v>
      </c>
      <c r="P77" s="67"/>
      <c r="Q77" s="13">
        <f>P77/I77*$Q$195*$Q$196</f>
        <v>0</v>
      </c>
      <c r="R77" s="14"/>
      <c r="S77" s="47">
        <f>R77/I77*$S$195*$S$196</f>
        <v>0</v>
      </c>
      <c r="T77" s="11"/>
    </row>
    <row r="78" spans="1:63" x14ac:dyDescent="0.25">
      <c r="A78" s="11">
        <f t="shared" si="1"/>
        <v>77</v>
      </c>
      <c r="B78" s="31">
        <v>276</v>
      </c>
      <c r="C78" s="50" t="s">
        <v>63</v>
      </c>
      <c r="D78" s="51">
        <v>1146194005440</v>
      </c>
      <c r="E78" s="10">
        <v>6162067948</v>
      </c>
      <c r="F78" s="60" t="s">
        <v>13</v>
      </c>
      <c r="G78" s="13">
        <f>K78+M78+O78+Q78+S78</f>
        <v>0.39711156928961505</v>
      </c>
      <c r="H78" s="54">
        <v>21</v>
      </c>
      <c r="I78" s="84">
        <v>251818.4</v>
      </c>
      <c r="J78" s="61">
        <v>2</v>
      </c>
      <c r="K78" s="13">
        <f>J78/I78*$K$195*$K$196</f>
        <v>0.39711156928961505</v>
      </c>
      <c r="L78" s="61">
        <v>0</v>
      </c>
      <c r="M78" s="13">
        <f>L78/I78*$M$195*$M$196</f>
        <v>0</v>
      </c>
      <c r="N78" s="31"/>
      <c r="O78" s="13">
        <f>N78/I78*$O$195*$O$196</f>
        <v>0</v>
      </c>
      <c r="P78" s="31"/>
      <c r="Q78" s="13">
        <f>P78/I78*$Q$195*$Q$196</f>
        <v>0</v>
      </c>
      <c r="R78" s="68"/>
      <c r="S78" s="47">
        <f>R78/I78*$S$195*$S$196</f>
        <v>0</v>
      </c>
      <c r="T78" s="61"/>
    </row>
    <row r="79" spans="1:63" x14ac:dyDescent="0.25">
      <c r="A79" s="11">
        <f t="shared" si="1"/>
        <v>78</v>
      </c>
      <c r="B79" s="31">
        <v>292</v>
      </c>
      <c r="C79" s="12" t="s">
        <v>383</v>
      </c>
      <c r="D79" s="51">
        <v>1106174001900</v>
      </c>
      <c r="E79" s="10">
        <v>6143075118</v>
      </c>
      <c r="F79" s="32" t="s">
        <v>13</v>
      </c>
      <c r="G79" s="13">
        <f>K79+M79+O79+Q79+S79</f>
        <v>0.42370479165206654</v>
      </c>
      <c r="H79" s="14">
        <v>131</v>
      </c>
      <c r="I79" s="83">
        <v>118006.69</v>
      </c>
      <c r="J79" s="11">
        <v>1</v>
      </c>
      <c r="K79" s="13">
        <f>J79/I79*$K$195*$K$196</f>
        <v>0.42370479165206654</v>
      </c>
      <c r="L79" s="11">
        <v>0</v>
      </c>
      <c r="M79" s="13">
        <f>L79/I79*$M$195*$M$196</f>
        <v>0</v>
      </c>
      <c r="N79" s="31"/>
      <c r="O79" s="13">
        <f>N79/I79*$O$195*$O$196</f>
        <v>0</v>
      </c>
      <c r="P79" s="31"/>
      <c r="Q79" s="13">
        <f>P79/I79*$Q$195*$Q$196</f>
        <v>0</v>
      </c>
      <c r="R79" s="68"/>
      <c r="S79" s="47">
        <f>R79/I79*$S$195*$S$196</f>
        <v>0</v>
      </c>
      <c r="T79" s="11"/>
    </row>
    <row r="80" spans="1:63" s="23" customFormat="1" ht="30" x14ac:dyDescent="0.25">
      <c r="A80" s="11">
        <f t="shared" si="1"/>
        <v>79</v>
      </c>
      <c r="B80" s="33">
        <v>448</v>
      </c>
      <c r="C80" s="41" t="s">
        <v>193</v>
      </c>
      <c r="D80" s="73" t="s">
        <v>119</v>
      </c>
      <c r="E80" s="72" t="s">
        <v>120</v>
      </c>
      <c r="F80" s="32" t="s">
        <v>13</v>
      </c>
      <c r="G80" s="13">
        <f>K80+M80+O80+Q80+S80</f>
        <v>0.50094857953191563</v>
      </c>
      <c r="H80" s="54">
        <v>42</v>
      </c>
      <c r="I80" s="83">
        <v>299431.93</v>
      </c>
      <c r="J80" s="11">
        <v>3</v>
      </c>
      <c r="K80" s="13">
        <f>J80/I80*$K$195*$K$196</f>
        <v>0.50094857953191563</v>
      </c>
      <c r="L80" s="11">
        <v>0</v>
      </c>
      <c r="M80" s="13">
        <f>L80/I80*$M$195*$M$196</f>
        <v>0</v>
      </c>
      <c r="N80" s="31"/>
      <c r="O80" s="13">
        <f>N80/I80*$O$195*$O$196</f>
        <v>0</v>
      </c>
      <c r="P80" s="31"/>
      <c r="Q80" s="13">
        <f>P80/I80*$Q$195*$Q$196</f>
        <v>0</v>
      </c>
      <c r="R80" s="68"/>
      <c r="S80" s="47">
        <f>R80/I80*$S$195*$S$196</f>
        <v>0</v>
      </c>
      <c r="T80" s="11" t="s">
        <v>216</v>
      </c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</row>
    <row r="81" spans="1:20" x14ac:dyDescent="0.25">
      <c r="A81" s="11">
        <f t="shared" si="1"/>
        <v>80</v>
      </c>
      <c r="B81" s="31">
        <v>8</v>
      </c>
      <c r="C81" s="12" t="s">
        <v>18</v>
      </c>
      <c r="D81" s="51" t="s">
        <v>78</v>
      </c>
      <c r="E81" s="10">
        <v>6167103646</v>
      </c>
      <c r="F81" s="32" t="s">
        <v>13</v>
      </c>
      <c r="G81" s="13">
        <f>K81+M81+O81+Q81+S81</f>
        <v>0.58983304775583267</v>
      </c>
      <c r="H81" s="14">
        <v>30</v>
      </c>
      <c r="I81" s="83">
        <v>169539.5</v>
      </c>
      <c r="J81" s="11">
        <v>2</v>
      </c>
      <c r="K81" s="13">
        <f>J81/I81*$K$195*$K$196</f>
        <v>0.58983304775583267</v>
      </c>
      <c r="L81" s="11">
        <v>0</v>
      </c>
      <c r="M81" s="13">
        <f>L81/I81*$M$195*$M$196</f>
        <v>0</v>
      </c>
      <c r="N81" s="31"/>
      <c r="O81" s="13">
        <f>N81/I81*$O$195*$O$196</f>
        <v>0</v>
      </c>
      <c r="P81" s="31"/>
      <c r="Q81" s="13">
        <f>P81/I81*$Q$195*$Q$196</f>
        <v>0</v>
      </c>
      <c r="R81" s="68"/>
      <c r="S81" s="47">
        <f>R81/I81*$S$195*$S$196</f>
        <v>0</v>
      </c>
    </row>
    <row r="82" spans="1:20" x14ac:dyDescent="0.25">
      <c r="A82" s="11">
        <f t="shared" si="1"/>
        <v>81</v>
      </c>
      <c r="B82" s="31">
        <v>21</v>
      </c>
      <c r="C82" s="12" t="s">
        <v>323</v>
      </c>
      <c r="D82" s="51" t="s">
        <v>81</v>
      </c>
      <c r="E82" s="10">
        <v>6161065480</v>
      </c>
      <c r="F82" s="32" t="s">
        <v>13</v>
      </c>
      <c r="G82" s="13">
        <f>K82+M82+O82+Q82+S82</f>
        <v>0.69167294936262336</v>
      </c>
      <c r="H82" s="14">
        <v>7</v>
      </c>
      <c r="I82" s="83">
        <v>144577</v>
      </c>
      <c r="J82" s="11">
        <v>2</v>
      </c>
      <c r="K82" s="13">
        <f>J82/I82*$K$195*$K$196</f>
        <v>0.69167294936262336</v>
      </c>
      <c r="L82" s="11">
        <v>0</v>
      </c>
      <c r="M82" s="13">
        <f>L82/I82*$M$195*$M$196</f>
        <v>0</v>
      </c>
      <c r="N82" s="31"/>
      <c r="O82" s="13">
        <f>N82/I82*$O$195*$O$196</f>
        <v>0</v>
      </c>
      <c r="P82" s="31"/>
      <c r="Q82" s="13">
        <f>P82/I82*$Q$195*$Q$196</f>
        <v>0</v>
      </c>
      <c r="R82" s="68"/>
      <c r="S82" s="47">
        <f>R82/I82*$S$195*$S$196</f>
        <v>0</v>
      </c>
    </row>
    <row r="83" spans="1:20" x14ac:dyDescent="0.25">
      <c r="A83" s="11">
        <f t="shared" si="1"/>
        <v>82</v>
      </c>
      <c r="B83" s="31">
        <v>382</v>
      </c>
      <c r="C83" s="12" t="s">
        <v>98</v>
      </c>
      <c r="D83" s="51">
        <v>1126193000086</v>
      </c>
      <c r="E83" s="10">
        <v>6161063041</v>
      </c>
      <c r="F83" s="32" t="s">
        <v>13</v>
      </c>
      <c r="G83" s="13">
        <f>K83+M83+O83+Q83+S83</f>
        <v>0.72108118335767701</v>
      </c>
      <c r="H83" s="14">
        <v>9</v>
      </c>
      <c r="I83" s="83">
        <v>69340.320000000007</v>
      </c>
      <c r="J83" s="11">
        <v>1</v>
      </c>
      <c r="K83" s="13">
        <f>J83/I83*$K$195*$K$196</f>
        <v>0.72108118335767701</v>
      </c>
      <c r="L83" s="11">
        <v>0</v>
      </c>
      <c r="M83" s="13">
        <f>L83/I83*$M$195*$M$196</f>
        <v>0</v>
      </c>
      <c r="N83" s="31"/>
      <c r="O83" s="13">
        <f>N83/I83*$O$195*$O$196</f>
        <v>0</v>
      </c>
      <c r="P83" s="31"/>
      <c r="Q83" s="13">
        <f>P83/I83*$Q$195*$Q$196</f>
        <v>0</v>
      </c>
      <c r="R83" s="68"/>
      <c r="S83" s="47">
        <f>R83/I83*$S$195*$S$196</f>
        <v>0</v>
      </c>
      <c r="T83" s="11"/>
    </row>
    <row r="84" spans="1:20" x14ac:dyDescent="0.25">
      <c r="A84" s="11">
        <f t="shared" si="1"/>
        <v>83</v>
      </c>
      <c r="B84" s="31">
        <v>563</v>
      </c>
      <c r="C84" s="12" t="s">
        <v>293</v>
      </c>
      <c r="D84" s="95" t="s">
        <v>303</v>
      </c>
      <c r="E84" s="53" t="s">
        <v>304</v>
      </c>
      <c r="F84" s="32" t="s">
        <v>13</v>
      </c>
      <c r="G84" s="13">
        <f>K84+M84+O84+Q84+S84</f>
        <v>0.76954805981543162</v>
      </c>
      <c r="H84" s="37">
        <v>8</v>
      </c>
      <c r="I84" s="83">
        <v>129946.4</v>
      </c>
      <c r="J84" s="37">
        <v>2</v>
      </c>
      <c r="K84" s="13">
        <f>J84/I84*$K$195*$K$196</f>
        <v>0.76954805981543162</v>
      </c>
      <c r="L84" s="14">
        <v>0</v>
      </c>
      <c r="M84" s="13">
        <f>L84/I84*$M$195*$M$196</f>
        <v>0</v>
      </c>
      <c r="N84" s="67"/>
      <c r="O84" s="13">
        <f>N84/I84*$O$195*$O$196</f>
        <v>0</v>
      </c>
      <c r="P84" s="67"/>
      <c r="Q84" s="13">
        <f>P84/I84*$Q$195*$Q$196</f>
        <v>0</v>
      </c>
      <c r="R84" s="14"/>
      <c r="S84" s="47">
        <f>R84/I84*$S$195*$S$196</f>
        <v>0</v>
      </c>
      <c r="T84" s="11"/>
    </row>
    <row r="85" spans="1:20" x14ac:dyDescent="0.25">
      <c r="A85" s="11">
        <f t="shared" si="1"/>
        <v>84</v>
      </c>
      <c r="B85" s="31">
        <v>156</v>
      </c>
      <c r="C85" s="12" t="s">
        <v>53</v>
      </c>
      <c r="D85" s="51">
        <v>1036162005252</v>
      </c>
      <c r="E85" s="10">
        <v>6162039676</v>
      </c>
      <c r="F85" s="32" t="s">
        <v>13</v>
      </c>
      <c r="G85" s="13">
        <f>K85+M85+O85+Q85+S85</f>
        <v>0.84090568906334895</v>
      </c>
      <c r="H85" s="14">
        <v>3</v>
      </c>
      <c r="I85" s="83">
        <v>59459.7</v>
      </c>
      <c r="J85" s="11">
        <v>1</v>
      </c>
      <c r="K85" s="13">
        <f>J85/I85*$K$195*$K$196</f>
        <v>0.84090568906334895</v>
      </c>
      <c r="L85" s="11">
        <v>0</v>
      </c>
      <c r="M85" s="13">
        <f>L85/I85*$M$195*$M$196</f>
        <v>0</v>
      </c>
      <c r="N85" s="31"/>
      <c r="O85" s="13">
        <f>N85/I85*$O$195*$O$196</f>
        <v>0</v>
      </c>
      <c r="P85" s="31"/>
      <c r="Q85" s="13">
        <f>P85/I85*$Q$195*$Q$196</f>
        <v>0</v>
      </c>
      <c r="R85" s="68"/>
      <c r="S85" s="47">
        <f>R85/I85*$S$195*$S$196</f>
        <v>0</v>
      </c>
      <c r="T85" s="11"/>
    </row>
    <row r="86" spans="1:20" x14ac:dyDescent="0.25">
      <c r="A86" s="11">
        <f t="shared" si="1"/>
        <v>85</v>
      </c>
      <c r="B86" s="31">
        <v>75</v>
      </c>
      <c r="C86" s="12" t="s">
        <v>37</v>
      </c>
      <c r="D86" s="51">
        <v>1096195004840</v>
      </c>
      <c r="E86" s="10">
        <v>6163099526</v>
      </c>
      <c r="F86" s="32" t="s">
        <v>13</v>
      </c>
      <c r="G86" s="13">
        <f>K86+M86+O86+Q86+S86</f>
        <v>0.84534648173979743</v>
      </c>
      <c r="H86" s="14">
        <v>11</v>
      </c>
      <c r="I86" s="83">
        <v>118294.69</v>
      </c>
      <c r="J86" s="11">
        <v>2</v>
      </c>
      <c r="K86" s="13">
        <f>J86/I86*$K$195*$K$196</f>
        <v>0.84534648173979743</v>
      </c>
      <c r="L86" s="11">
        <v>0</v>
      </c>
      <c r="M86" s="13">
        <f>L86/I86*$M$195*$M$196</f>
        <v>0</v>
      </c>
      <c r="N86" s="31"/>
      <c r="O86" s="13">
        <f>N86/I86*$O$195*$O$196</f>
        <v>0</v>
      </c>
      <c r="P86" s="31"/>
      <c r="Q86" s="13">
        <f>P86/I86*$Q$195*$Q$196</f>
        <v>0</v>
      </c>
      <c r="R86" s="68"/>
      <c r="S86" s="47">
        <f>R86/I86*$S$195*$S$196</f>
        <v>0</v>
      </c>
    </row>
    <row r="87" spans="1:20" x14ac:dyDescent="0.25">
      <c r="A87" s="11">
        <f t="shared" si="1"/>
        <v>86</v>
      </c>
      <c r="B87" s="31">
        <v>532</v>
      </c>
      <c r="C87" s="44" t="s">
        <v>200</v>
      </c>
      <c r="D87" s="95">
        <v>1176196049853</v>
      </c>
      <c r="E87" s="80">
        <v>6164117471</v>
      </c>
      <c r="F87" s="32" t="s">
        <v>13</v>
      </c>
      <c r="G87" s="13">
        <f>K87+M87+O87+Q87+S87</f>
        <v>0.88270633525398456</v>
      </c>
      <c r="H87" s="37">
        <v>20</v>
      </c>
      <c r="I87" s="83">
        <v>56643.98</v>
      </c>
      <c r="J87" s="37">
        <v>1</v>
      </c>
      <c r="K87" s="13">
        <f>J87/I87*$K$195*$K$196</f>
        <v>0.88270633525398456</v>
      </c>
      <c r="L87" s="14">
        <v>0</v>
      </c>
      <c r="M87" s="13">
        <f>L87/I87*$M$195*$M$196</f>
        <v>0</v>
      </c>
      <c r="N87" s="67"/>
      <c r="O87" s="13">
        <f>N87/I87*$O$195*$O$196</f>
        <v>0</v>
      </c>
      <c r="P87" s="67"/>
      <c r="Q87" s="13">
        <f>P87/I87*$Q$195*$Q$196</f>
        <v>0</v>
      </c>
      <c r="R87" s="14"/>
      <c r="S87" s="47">
        <f>R87/I87*$S$195*$S$196</f>
        <v>0</v>
      </c>
      <c r="T87" s="11" t="s">
        <v>227</v>
      </c>
    </row>
    <row r="88" spans="1:20" x14ac:dyDescent="0.25">
      <c r="A88" s="11">
        <f t="shared" si="1"/>
        <v>87</v>
      </c>
      <c r="B88" s="31">
        <v>600</v>
      </c>
      <c r="C88" s="50" t="s">
        <v>317</v>
      </c>
      <c r="D88" s="95">
        <v>1196196009393</v>
      </c>
      <c r="E88" s="53">
        <v>6162080811</v>
      </c>
      <c r="F88" s="32" t="s">
        <v>13</v>
      </c>
      <c r="G88" s="13">
        <f>K88+M88+O88+Q88+S88</f>
        <v>0.89411641002247277</v>
      </c>
      <c r="H88" s="62">
        <v>10</v>
      </c>
      <c r="I88" s="83">
        <v>55921.13</v>
      </c>
      <c r="J88" s="37">
        <v>1</v>
      </c>
      <c r="K88" s="13">
        <f>J88/I88*$K$195*$K$196</f>
        <v>0.89411641002247277</v>
      </c>
      <c r="L88" s="14">
        <v>0</v>
      </c>
      <c r="M88" s="13">
        <f>L88/I88*$M$195*$M$196</f>
        <v>0</v>
      </c>
      <c r="N88" s="67"/>
      <c r="O88" s="13">
        <f>N88/I88*$O$195*$O$196</f>
        <v>0</v>
      </c>
      <c r="P88" s="67"/>
      <c r="Q88" s="13">
        <f>P88/I88*$Q$195*$Q$196</f>
        <v>0</v>
      </c>
      <c r="R88" s="14"/>
      <c r="S88" s="47">
        <f>R88/I88*$S$195*$S$196</f>
        <v>0</v>
      </c>
      <c r="T88" s="11"/>
    </row>
    <row r="89" spans="1:20" x14ac:dyDescent="0.25">
      <c r="A89" s="11">
        <f t="shared" si="1"/>
        <v>88</v>
      </c>
      <c r="B89" s="31">
        <v>70</v>
      </c>
      <c r="C89" s="44" t="s">
        <v>182</v>
      </c>
      <c r="D89" s="51">
        <v>1106194002056</v>
      </c>
      <c r="E89" s="51">
        <v>6168031948</v>
      </c>
      <c r="F89" s="60" t="s">
        <v>13</v>
      </c>
      <c r="G89" s="13">
        <f>K89+M89+O89+Q89+S89</f>
        <v>0.92402710725921866</v>
      </c>
      <c r="H89" s="54">
        <v>8</v>
      </c>
      <c r="I89" s="84">
        <v>162332.9</v>
      </c>
      <c r="J89" s="11">
        <v>3</v>
      </c>
      <c r="K89" s="13">
        <f>J89/I89*$K$195*$K$196</f>
        <v>0.92402710725921866</v>
      </c>
      <c r="L89" s="11">
        <v>0</v>
      </c>
      <c r="M89" s="13">
        <f>L89/I89*$M$195*$M$196</f>
        <v>0</v>
      </c>
      <c r="N89" s="31"/>
      <c r="O89" s="13">
        <f>N89/I89*$O$195*$O$196</f>
        <v>0</v>
      </c>
      <c r="P89" s="31"/>
      <c r="Q89" s="13">
        <f>P89/I89*$Q$195*$Q$196</f>
        <v>0</v>
      </c>
      <c r="R89" s="68"/>
      <c r="S89" s="47">
        <f>R89/I89*$S$195*$S$196</f>
        <v>0</v>
      </c>
      <c r="T89" s="49" t="s">
        <v>205</v>
      </c>
    </row>
    <row r="90" spans="1:20" x14ac:dyDescent="0.25">
      <c r="A90" s="11">
        <f t="shared" si="1"/>
        <v>89</v>
      </c>
      <c r="B90" s="31">
        <v>137</v>
      </c>
      <c r="C90" s="12" t="s">
        <v>52</v>
      </c>
      <c r="D90" s="51">
        <v>1096193004093</v>
      </c>
      <c r="E90" s="10">
        <v>6161056238</v>
      </c>
      <c r="F90" s="32" t="s">
        <v>13</v>
      </c>
      <c r="G90" s="13">
        <f>K90+M90+O90+Q90+S90</f>
        <v>0.93318054057282362</v>
      </c>
      <c r="H90" s="54">
        <v>4</v>
      </c>
      <c r="I90" s="83">
        <v>160740.6</v>
      </c>
      <c r="J90" s="11">
        <v>3</v>
      </c>
      <c r="K90" s="13">
        <f>J90/I90*$K$195*$K$196</f>
        <v>0.93318054057282362</v>
      </c>
      <c r="L90" s="11">
        <v>0</v>
      </c>
      <c r="M90" s="13">
        <f>L90/I90*$M$195*$M$196</f>
        <v>0</v>
      </c>
      <c r="N90" s="31"/>
      <c r="O90" s="13">
        <f>N90/I90*$O$195*$O$196</f>
        <v>0</v>
      </c>
      <c r="P90" s="31"/>
      <c r="Q90" s="13">
        <f>P90/I90*$Q$195*$Q$196</f>
        <v>0</v>
      </c>
      <c r="R90" s="68"/>
      <c r="S90" s="47">
        <f>R90/I90*$S$195*$S$196</f>
        <v>0</v>
      </c>
      <c r="T90" s="11"/>
    </row>
    <row r="91" spans="1:20" x14ac:dyDescent="0.25">
      <c r="A91" s="11">
        <f t="shared" si="1"/>
        <v>90</v>
      </c>
      <c r="B91" s="31">
        <v>393</v>
      </c>
      <c r="C91" s="50" t="s">
        <v>103</v>
      </c>
      <c r="D91" s="51" t="s">
        <v>82</v>
      </c>
      <c r="E91" s="10">
        <v>6166094533</v>
      </c>
      <c r="F91" s="32" t="s">
        <v>13</v>
      </c>
      <c r="G91" s="13">
        <f>K91+M91+O91+Q91+S91</f>
        <v>0.93437963919490863</v>
      </c>
      <c r="H91" s="14">
        <v>33</v>
      </c>
      <c r="I91" s="83">
        <v>160534.32</v>
      </c>
      <c r="J91" s="11">
        <v>3</v>
      </c>
      <c r="K91" s="13">
        <f>J91/I91*$K$195*$K$196</f>
        <v>0.93437963919490863</v>
      </c>
      <c r="L91" s="11">
        <v>0</v>
      </c>
      <c r="M91" s="13">
        <f>L91/I91*$M$195*$M$196</f>
        <v>0</v>
      </c>
      <c r="N91" s="31"/>
      <c r="O91" s="13">
        <f>N91/I91*$O$195*$O$196</f>
        <v>0</v>
      </c>
      <c r="P91" s="31"/>
      <c r="Q91" s="13">
        <f>P91/I91*$Q$195*$Q$196</f>
        <v>0</v>
      </c>
      <c r="R91" s="68"/>
      <c r="S91" s="47">
        <f>R91/I91*$S$195*$S$196</f>
        <v>0</v>
      </c>
      <c r="T91" s="11"/>
    </row>
    <row r="92" spans="1:20" x14ac:dyDescent="0.25">
      <c r="A92" s="11">
        <f t="shared" si="1"/>
        <v>91</v>
      </c>
      <c r="B92" s="31">
        <v>62</v>
      </c>
      <c r="C92" s="12" t="s">
        <v>33</v>
      </c>
      <c r="D92" s="51">
        <v>1136194001404</v>
      </c>
      <c r="E92" s="10">
        <v>6168063918</v>
      </c>
      <c r="F92" s="32" t="s">
        <v>13</v>
      </c>
      <c r="G92" s="13">
        <f>K92+M92+O92+Q92+S92</f>
        <v>1.0073443461589759</v>
      </c>
      <c r="H92" s="14">
        <v>10</v>
      </c>
      <c r="I92" s="83">
        <v>248177.3</v>
      </c>
      <c r="J92" s="11">
        <v>5</v>
      </c>
      <c r="K92" s="13">
        <f>J92/I92*$K$195*$K$196</f>
        <v>1.0073443461589759</v>
      </c>
      <c r="L92" s="11">
        <v>0</v>
      </c>
      <c r="M92" s="13">
        <f>L92/I92*$M$195*$M$196</f>
        <v>0</v>
      </c>
      <c r="N92" s="31"/>
      <c r="O92" s="13">
        <f>N92/I92*$O$195*$O$196</f>
        <v>0</v>
      </c>
      <c r="P92" s="31"/>
      <c r="Q92" s="13">
        <f>P92/I92*$Q$195*$Q$196</f>
        <v>0</v>
      </c>
      <c r="R92" s="68"/>
      <c r="S92" s="47">
        <f>R92/I92*$S$195*$S$196</f>
        <v>0</v>
      </c>
    </row>
    <row r="93" spans="1:20" x14ac:dyDescent="0.25">
      <c r="A93" s="11">
        <f t="shared" si="1"/>
        <v>92</v>
      </c>
      <c r="B93" s="31">
        <v>146</v>
      </c>
      <c r="C93" s="50" t="s">
        <v>229</v>
      </c>
      <c r="D93" s="51">
        <v>1076164008821</v>
      </c>
      <c r="E93" s="10">
        <v>6164267163</v>
      </c>
      <c r="F93" s="32" t="s">
        <v>13</v>
      </c>
      <c r="G93" s="13">
        <f>K93+M93+O93+Q93+S93</f>
        <v>1.0820028305194047</v>
      </c>
      <c r="H93" s="14">
        <v>7</v>
      </c>
      <c r="I93" s="83">
        <v>46210.6</v>
      </c>
      <c r="J93" s="11">
        <v>1</v>
      </c>
      <c r="K93" s="13">
        <f>J93/I93*$K$195*$K$196</f>
        <v>1.0820028305194047</v>
      </c>
      <c r="L93" s="11">
        <v>0</v>
      </c>
      <c r="M93" s="13">
        <f>L93/I93*$M$195*$M$196</f>
        <v>0</v>
      </c>
      <c r="N93" s="31"/>
      <c r="O93" s="13">
        <f>N93/I93*$O$195*$O$196</f>
        <v>0</v>
      </c>
      <c r="P93" s="31"/>
      <c r="Q93" s="13">
        <f>P93/I93*$Q$195*$Q$196</f>
        <v>0</v>
      </c>
      <c r="R93" s="68"/>
      <c r="S93" s="47">
        <f>R93/I93*$S$195*$S$196</f>
        <v>0</v>
      </c>
      <c r="T93" s="11"/>
    </row>
    <row r="94" spans="1:20" x14ac:dyDescent="0.25">
      <c r="A94" s="11">
        <f t="shared" si="1"/>
        <v>93</v>
      </c>
      <c r="B94" s="31">
        <v>147</v>
      </c>
      <c r="C94" s="44" t="s">
        <v>230</v>
      </c>
      <c r="D94" s="51">
        <v>1136165010827</v>
      </c>
      <c r="E94" s="10">
        <v>6165185805</v>
      </c>
      <c r="F94" s="32" t="s">
        <v>13</v>
      </c>
      <c r="G94" s="13">
        <f>K94+M94+O94+Q94+S94</f>
        <v>1.1748499403332877</v>
      </c>
      <c r="H94" s="54">
        <v>13</v>
      </c>
      <c r="I94" s="83">
        <v>127675.88</v>
      </c>
      <c r="J94" s="11">
        <v>3</v>
      </c>
      <c r="K94" s="13">
        <f>J94/I94*$K$195*$K$196</f>
        <v>1.1748499403332877</v>
      </c>
      <c r="L94" s="11">
        <v>0</v>
      </c>
      <c r="M94" s="13">
        <f>L94/I94*$M$195*$M$196</f>
        <v>0</v>
      </c>
      <c r="N94" s="31"/>
      <c r="O94" s="13">
        <f>N94/I94*$O$195*$O$196</f>
        <v>0</v>
      </c>
      <c r="P94" s="31"/>
      <c r="Q94" s="13">
        <f>P94/I94*$Q$195*$Q$196</f>
        <v>0</v>
      </c>
      <c r="R94" s="68"/>
      <c r="S94" s="47">
        <f>R94/I94*$S$195*$S$196</f>
        <v>0</v>
      </c>
      <c r="T94" s="11" t="s">
        <v>208</v>
      </c>
    </row>
    <row r="95" spans="1:20" x14ac:dyDescent="0.25">
      <c r="A95" s="11">
        <f t="shared" si="1"/>
        <v>94</v>
      </c>
      <c r="B95" s="31">
        <v>69</v>
      </c>
      <c r="C95" s="12" t="s">
        <v>35</v>
      </c>
      <c r="D95" s="51">
        <v>1056161049680</v>
      </c>
      <c r="E95" s="10">
        <v>6161043856</v>
      </c>
      <c r="F95" s="32" t="s">
        <v>13</v>
      </c>
      <c r="G95" s="13">
        <f>K95+M95+O95+Q95+S95</f>
        <v>1.4393646068879355</v>
      </c>
      <c r="H95" s="14">
        <v>77</v>
      </c>
      <c r="I95" s="83">
        <v>208425.3</v>
      </c>
      <c r="J95" s="11">
        <v>6</v>
      </c>
      <c r="K95" s="13">
        <f>J95/I95*$K$195*$K$196</f>
        <v>1.4393646068879355</v>
      </c>
      <c r="L95" s="11">
        <v>0</v>
      </c>
      <c r="M95" s="13">
        <f>L95/I95*$M$195*$M$196</f>
        <v>0</v>
      </c>
      <c r="N95" s="31"/>
      <c r="O95" s="13">
        <f>N95/I95*$O$195*$O$196</f>
        <v>0</v>
      </c>
      <c r="P95" s="31"/>
      <c r="Q95" s="13">
        <f>P95/I95*$Q$195*$Q$196</f>
        <v>0</v>
      </c>
      <c r="R95" s="68"/>
      <c r="S95" s="47">
        <f>R95/I95*$S$195*$S$196</f>
        <v>0</v>
      </c>
    </row>
    <row r="96" spans="1:20" x14ac:dyDescent="0.25">
      <c r="A96" s="11">
        <f t="shared" si="1"/>
        <v>95</v>
      </c>
      <c r="B96" s="33">
        <v>505</v>
      </c>
      <c r="C96" s="41" t="s">
        <v>172</v>
      </c>
      <c r="D96" s="73" t="s">
        <v>177</v>
      </c>
      <c r="E96" s="78">
        <v>6161080865</v>
      </c>
      <c r="F96" s="32" t="s">
        <v>13</v>
      </c>
      <c r="G96" s="13">
        <f>K96+M96+O96+Q96+S96</f>
        <v>1.5066285630258887</v>
      </c>
      <c r="H96" s="14">
        <v>7</v>
      </c>
      <c r="I96" s="83">
        <v>33186.68</v>
      </c>
      <c r="J96" s="11">
        <v>1</v>
      </c>
      <c r="K96" s="13">
        <f>J96/I96*$K$195*$K$196</f>
        <v>1.5066285630258887</v>
      </c>
      <c r="L96" s="11">
        <v>0</v>
      </c>
      <c r="M96" s="13">
        <f>L96/I96*$M$195*$M$196</f>
        <v>0</v>
      </c>
      <c r="N96" s="31"/>
      <c r="O96" s="13">
        <f>N96/I96*$O$195*$O$196</f>
        <v>0</v>
      </c>
      <c r="P96" s="31"/>
      <c r="Q96" s="13">
        <f>P96/I96*$Q$195*$Q$196</f>
        <v>0</v>
      </c>
      <c r="R96" s="68"/>
      <c r="S96" s="47">
        <f>R96/I96*$S$195*$S$196</f>
        <v>0</v>
      </c>
      <c r="T96" s="11" t="s">
        <v>224</v>
      </c>
    </row>
    <row r="97" spans="1:63" x14ac:dyDescent="0.25">
      <c r="A97" s="11">
        <f t="shared" si="1"/>
        <v>96</v>
      </c>
      <c r="B97" s="31">
        <v>1</v>
      </c>
      <c r="C97" s="12" t="s">
        <v>17</v>
      </c>
      <c r="D97" s="51" t="s">
        <v>75</v>
      </c>
      <c r="E97" s="10">
        <v>6161055347</v>
      </c>
      <c r="F97" s="32" t="s">
        <v>13</v>
      </c>
      <c r="G97" s="13">
        <f>K97+M97+O97+Q97+S97</f>
        <v>1.6039240793871421</v>
      </c>
      <c r="H97" s="14">
        <v>74</v>
      </c>
      <c r="I97" s="83">
        <v>467603.18</v>
      </c>
      <c r="J97" s="11">
        <v>5</v>
      </c>
      <c r="K97" s="13">
        <f>J97/I97*$K$195*$K$196</f>
        <v>0.53464135979571403</v>
      </c>
      <c r="L97" s="11">
        <v>1</v>
      </c>
      <c r="M97" s="13">
        <f>L97/I97*$M$195*$M$196</f>
        <v>1.0692827195914281</v>
      </c>
      <c r="N97" s="31"/>
      <c r="O97" s="13">
        <f>N97/I97*$O$195*$O$196</f>
        <v>0</v>
      </c>
      <c r="P97" s="31"/>
      <c r="Q97" s="13">
        <f>P97/I97*$Q$195*$Q$196</f>
        <v>0</v>
      </c>
      <c r="R97" s="68"/>
      <c r="S97" s="47">
        <f>R97/I97*$S$195*$S$196</f>
        <v>0</v>
      </c>
    </row>
    <row r="98" spans="1:63" x14ac:dyDescent="0.25">
      <c r="A98" s="11">
        <f t="shared" si="1"/>
        <v>97</v>
      </c>
      <c r="B98" s="31">
        <v>109</v>
      </c>
      <c r="C98" s="12" t="s">
        <v>45</v>
      </c>
      <c r="D98" s="51">
        <v>1136193006674</v>
      </c>
      <c r="E98" s="10">
        <v>6161069170</v>
      </c>
      <c r="F98" s="32" t="s">
        <v>13</v>
      </c>
      <c r="G98" s="13">
        <f>K98+M98+O98+Q98+S98</f>
        <v>1.734990596350968</v>
      </c>
      <c r="H98" s="14">
        <v>9</v>
      </c>
      <c r="I98" s="83">
        <v>57637.2</v>
      </c>
      <c r="J98" s="11">
        <v>2</v>
      </c>
      <c r="K98" s="13">
        <f>J98/I98*$K$195*$K$196</f>
        <v>1.734990596350968</v>
      </c>
      <c r="L98" s="11">
        <v>0</v>
      </c>
      <c r="M98" s="13">
        <f>L98/I98*$M$195*$M$196</f>
        <v>0</v>
      </c>
      <c r="N98" s="31"/>
      <c r="O98" s="13">
        <f>N98/I98*$O$195*$O$196</f>
        <v>0</v>
      </c>
      <c r="P98" s="31"/>
      <c r="Q98" s="13">
        <f>P98/I98*$Q$195*$Q$196</f>
        <v>0</v>
      </c>
      <c r="R98" s="68"/>
      <c r="S98" s="47">
        <f>R98/I98*$S$195*$S$196</f>
        <v>0</v>
      </c>
    </row>
    <row r="99" spans="1:63" x14ac:dyDescent="0.25">
      <c r="A99" s="11">
        <f t="shared" si="1"/>
        <v>98</v>
      </c>
      <c r="B99" s="33">
        <v>500</v>
      </c>
      <c r="C99" s="41" t="s">
        <v>168</v>
      </c>
      <c r="D99" s="73" t="s">
        <v>163</v>
      </c>
      <c r="E99" s="78">
        <v>6102067397</v>
      </c>
      <c r="F99" s="32" t="s">
        <v>13</v>
      </c>
      <c r="G99" s="13">
        <f>K99+M99+O99+Q99+S99</f>
        <v>1.7380807851258524</v>
      </c>
      <c r="H99" s="14">
        <v>22</v>
      </c>
      <c r="I99" s="81">
        <v>115069.45</v>
      </c>
      <c r="J99" s="11">
        <v>4</v>
      </c>
      <c r="K99" s="13">
        <f>J99/I99*$K$195*$K$196</f>
        <v>1.7380807851258524</v>
      </c>
      <c r="L99" s="11">
        <v>0</v>
      </c>
      <c r="M99" s="13">
        <f>L99/I99*$M$195*$M$196</f>
        <v>0</v>
      </c>
      <c r="N99" s="31"/>
      <c r="O99" s="13">
        <f>N99/I99*$O$195*$O$196</f>
        <v>0</v>
      </c>
      <c r="P99" s="31"/>
      <c r="Q99" s="13">
        <f>P99/I99*$Q$195*$Q$196</f>
        <v>0</v>
      </c>
      <c r="R99" s="68"/>
      <c r="S99" s="47">
        <f>R99/I99*$S$195*$S$196</f>
        <v>0</v>
      </c>
      <c r="T99" s="11" t="s">
        <v>221</v>
      </c>
    </row>
    <row r="100" spans="1:63" x14ac:dyDescent="0.25">
      <c r="A100" s="11">
        <f t="shared" si="1"/>
        <v>99</v>
      </c>
      <c r="B100" s="31">
        <v>176</v>
      </c>
      <c r="C100" s="50" t="s">
        <v>55</v>
      </c>
      <c r="D100" s="51">
        <v>1156196036996</v>
      </c>
      <c r="E100" s="10">
        <v>6165192859</v>
      </c>
      <c r="F100" s="32" t="s">
        <v>13</v>
      </c>
      <c r="G100" s="13">
        <f>K100+M100+O100+Q100+S100</f>
        <v>1.7971108737579549</v>
      </c>
      <c r="H100" s="54">
        <v>66</v>
      </c>
      <c r="I100" s="83">
        <v>528626.26</v>
      </c>
      <c r="J100" s="11">
        <v>9</v>
      </c>
      <c r="K100" s="13">
        <f>J100/I100*$K$195*$K$196</f>
        <v>0.85126304546429443</v>
      </c>
      <c r="L100" s="38">
        <v>1</v>
      </c>
      <c r="M100" s="13">
        <f>L100/I100*$M$195*$M$196</f>
        <v>0.94584782829366054</v>
      </c>
      <c r="N100" s="31"/>
      <c r="O100" s="13">
        <f>N100/I100*$O$195*$O$196</f>
        <v>0</v>
      </c>
      <c r="P100" s="31"/>
      <c r="Q100" s="13">
        <f>P100/I100*$Q$195*$Q$196</f>
        <v>0</v>
      </c>
      <c r="R100" s="68"/>
      <c r="S100" s="47">
        <f>R100/I100*$S$195*$S$196</f>
        <v>0</v>
      </c>
      <c r="T100" s="11"/>
    </row>
    <row r="101" spans="1:63" ht="30" x14ac:dyDescent="0.25">
      <c r="A101" s="11">
        <f t="shared" si="1"/>
        <v>100</v>
      </c>
      <c r="B101" s="33">
        <v>512</v>
      </c>
      <c r="C101" s="41" t="s">
        <v>261</v>
      </c>
      <c r="D101" s="73" t="s">
        <v>151</v>
      </c>
      <c r="E101" s="78">
        <v>6164114632</v>
      </c>
      <c r="F101" s="32" t="s">
        <v>13</v>
      </c>
      <c r="G101" s="13">
        <f>K101+M101+O101+Q101+S101</f>
        <v>1.9703501706323245</v>
      </c>
      <c r="H101" s="54">
        <v>12</v>
      </c>
      <c r="I101" s="83">
        <v>304514.40000000002</v>
      </c>
      <c r="J101" s="11">
        <v>2</v>
      </c>
      <c r="K101" s="13">
        <f>J101/I101*$K$195*$K$196</f>
        <v>0.32839169510538746</v>
      </c>
      <c r="L101" s="11">
        <v>1</v>
      </c>
      <c r="M101" s="13">
        <f>L101/I101*$M$195*$M$196</f>
        <v>1.6419584755269372</v>
      </c>
      <c r="N101" s="31"/>
      <c r="O101" s="13">
        <f>N101/I101*$O$195*$O$196</f>
        <v>0</v>
      </c>
      <c r="P101" s="31"/>
      <c r="Q101" s="13">
        <f>P101/I101*$Q$195*$Q$196</f>
        <v>0</v>
      </c>
      <c r="R101" s="68"/>
      <c r="S101" s="47">
        <f>R101/I101*$S$195*$S$196</f>
        <v>0</v>
      </c>
      <c r="T101" s="11" t="s">
        <v>285</v>
      </c>
    </row>
    <row r="102" spans="1:63" x14ac:dyDescent="0.25">
      <c r="A102" s="11">
        <f t="shared" si="1"/>
        <v>101</v>
      </c>
      <c r="B102" s="33">
        <v>491</v>
      </c>
      <c r="C102" s="41" t="s">
        <v>197</v>
      </c>
      <c r="D102" s="73" t="s">
        <v>146</v>
      </c>
      <c r="E102" s="72" t="s">
        <v>147</v>
      </c>
      <c r="F102" s="32" t="s">
        <v>13</v>
      </c>
      <c r="G102" s="13">
        <f>K102+M102+O102+Q102+S102</f>
        <v>2.0123993068565009</v>
      </c>
      <c r="H102" s="54">
        <v>25</v>
      </c>
      <c r="I102" s="83">
        <v>546611.19999999995</v>
      </c>
      <c r="J102" s="11">
        <v>2</v>
      </c>
      <c r="K102" s="13">
        <f>J102/I102*$K$195*$K$196</f>
        <v>0.18294539153240916</v>
      </c>
      <c r="L102" s="11">
        <v>2</v>
      </c>
      <c r="M102" s="13">
        <f>L102/I102*$M$195*$M$196</f>
        <v>1.8294539153240916</v>
      </c>
      <c r="N102" s="31"/>
      <c r="O102" s="13">
        <f>N102/I102*$O$195*$O$196</f>
        <v>0</v>
      </c>
      <c r="P102" s="31"/>
      <c r="Q102" s="13">
        <f>P102/I102*$Q$195*$Q$196</f>
        <v>0</v>
      </c>
      <c r="R102" s="68"/>
      <c r="S102" s="47">
        <f>R102/I102*$S$195*$S$196</f>
        <v>0</v>
      </c>
      <c r="T102" s="11" t="s">
        <v>220</v>
      </c>
    </row>
    <row r="103" spans="1:63" x14ac:dyDescent="0.25">
      <c r="A103" s="11">
        <f t="shared" si="1"/>
        <v>102</v>
      </c>
      <c r="B103" s="31">
        <v>269</v>
      </c>
      <c r="C103" s="44" t="s">
        <v>258</v>
      </c>
      <c r="D103" s="51">
        <v>1136194000282</v>
      </c>
      <c r="E103" s="10">
        <v>6168063227</v>
      </c>
      <c r="F103" s="32" t="s">
        <v>13</v>
      </c>
      <c r="G103" s="13">
        <f>K103+M103+O103+Q103+S103</f>
        <v>2.0130607380685888</v>
      </c>
      <c r="H103" s="14">
        <v>7</v>
      </c>
      <c r="I103" s="83">
        <v>49675.6</v>
      </c>
      <c r="J103" s="11">
        <v>2</v>
      </c>
      <c r="K103" s="13">
        <f>J103/I103*$K$195*$K$196</f>
        <v>2.0130607380685888</v>
      </c>
      <c r="L103" s="11">
        <v>0</v>
      </c>
      <c r="M103" s="13">
        <f>L103/I103*$M$195*$M$196</f>
        <v>0</v>
      </c>
      <c r="N103" s="31"/>
      <c r="O103" s="13">
        <f>N103/I103*$O$195*$O$196</f>
        <v>0</v>
      </c>
      <c r="P103" s="31"/>
      <c r="Q103" s="13">
        <f>P103/I103*$Q$195*$Q$196</f>
        <v>0</v>
      </c>
      <c r="R103" s="68"/>
      <c r="S103" s="47">
        <f>R103/I103*$S$195*$S$196</f>
        <v>0</v>
      </c>
      <c r="T103" s="11" t="s">
        <v>320</v>
      </c>
    </row>
    <row r="104" spans="1:63" s="22" customFormat="1" x14ac:dyDescent="0.25">
      <c r="A104" s="11">
        <f t="shared" si="1"/>
        <v>103</v>
      </c>
      <c r="B104" s="31">
        <v>57</v>
      </c>
      <c r="C104" s="50" t="s">
        <v>31</v>
      </c>
      <c r="D104" s="51">
        <v>1076163006545</v>
      </c>
      <c r="E104" s="10">
        <v>6163085146</v>
      </c>
      <c r="F104" s="32" t="s">
        <v>13</v>
      </c>
      <c r="G104" s="13">
        <f>K104+M104+O104+Q104+S104</f>
        <v>2.0939426427231305</v>
      </c>
      <c r="H104" s="14">
        <v>6</v>
      </c>
      <c r="I104" s="83">
        <v>95513.600000000006</v>
      </c>
      <c r="J104" s="11">
        <v>4</v>
      </c>
      <c r="K104" s="13">
        <f>J104/I104*$K$195*$K$196</f>
        <v>2.0939426427231305</v>
      </c>
      <c r="L104" s="11">
        <v>0</v>
      </c>
      <c r="M104" s="13">
        <f>L104/I104*$M$195*$M$196</f>
        <v>0</v>
      </c>
      <c r="N104" s="31"/>
      <c r="O104" s="13">
        <f>N104/I104*$O$195*$O$196</f>
        <v>0</v>
      </c>
      <c r="P104" s="31"/>
      <c r="Q104" s="13">
        <f>P104/I104*$Q$195*$Q$196</f>
        <v>0</v>
      </c>
      <c r="R104" s="68"/>
      <c r="S104" s="47">
        <f>R104/I104*$S$195*$S$196</f>
        <v>0</v>
      </c>
      <c r="T104" s="49"/>
    </row>
    <row r="105" spans="1:63" x14ac:dyDescent="0.25">
      <c r="A105" s="11">
        <f t="shared" si="1"/>
        <v>104</v>
      </c>
      <c r="B105" s="31">
        <v>356</v>
      </c>
      <c r="C105" s="44" t="s">
        <v>185</v>
      </c>
      <c r="D105" s="51">
        <v>1156196050361</v>
      </c>
      <c r="E105" s="10">
        <v>6161074131</v>
      </c>
      <c r="F105" s="32" t="s">
        <v>13</v>
      </c>
      <c r="G105" s="13">
        <f>K105+M105+O105+Q105+S105</f>
        <v>2.1579452908119006</v>
      </c>
      <c r="H105" s="54">
        <v>70</v>
      </c>
      <c r="I105" s="83">
        <v>625595.1</v>
      </c>
      <c r="J105" s="11">
        <v>7</v>
      </c>
      <c r="K105" s="13">
        <f>J105/I105*$K$195*$K$196</f>
        <v>0.55946729761790015</v>
      </c>
      <c r="L105" s="11">
        <v>2</v>
      </c>
      <c r="M105" s="13">
        <f>L105/I105*$M$195*$M$196</f>
        <v>1.5984779931940005</v>
      </c>
      <c r="N105" s="31"/>
      <c r="O105" s="13">
        <f>N105/I105*$O$195*$O$196</f>
        <v>0</v>
      </c>
      <c r="P105" s="31"/>
      <c r="Q105" s="13">
        <f>P105/I105*$Q$195*$Q$196</f>
        <v>0</v>
      </c>
      <c r="R105" s="68"/>
      <c r="S105" s="47">
        <f>R105/I105*$S$195*$S$196</f>
        <v>0</v>
      </c>
      <c r="T105" s="11" t="s">
        <v>322</v>
      </c>
    </row>
    <row r="106" spans="1:63" x14ac:dyDescent="0.25">
      <c r="A106" s="11">
        <f t="shared" si="1"/>
        <v>105</v>
      </c>
      <c r="B106" s="33">
        <v>482</v>
      </c>
      <c r="C106" s="65" t="s">
        <v>140</v>
      </c>
      <c r="D106" s="73" t="s">
        <v>141</v>
      </c>
      <c r="E106" s="72" t="s">
        <v>142</v>
      </c>
      <c r="F106" s="32" t="s">
        <v>13</v>
      </c>
      <c r="G106" s="13">
        <f>K106+M106+O106+Q106+S106</f>
        <v>2.5710906566565539</v>
      </c>
      <c r="H106" s="54">
        <v>7</v>
      </c>
      <c r="I106" s="83">
        <v>19447</v>
      </c>
      <c r="J106" s="11">
        <v>1</v>
      </c>
      <c r="K106" s="13">
        <f>J106/I106*$K$195*$K$196</f>
        <v>2.5710906566565539</v>
      </c>
      <c r="L106" s="11">
        <v>0</v>
      </c>
      <c r="M106" s="13">
        <f>L106/I106*$M$195*$M$196</f>
        <v>0</v>
      </c>
      <c r="N106" s="31"/>
      <c r="O106" s="13">
        <f>N106/I106*$O$195*$O$196</f>
        <v>0</v>
      </c>
      <c r="P106" s="31"/>
      <c r="Q106" s="13">
        <f>P106/I106*$Q$195*$Q$196</f>
        <v>0</v>
      </c>
      <c r="R106" s="68"/>
      <c r="S106" s="47">
        <f>R106/I106*$S$195*$S$196</f>
        <v>0</v>
      </c>
      <c r="T106" s="11"/>
    </row>
    <row r="107" spans="1:63" ht="30" x14ac:dyDescent="0.25">
      <c r="A107" s="11">
        <f t="shared" si="1"/>
        <v>106</v>
      </c>
      <c r="B107" s="31">
        <v>163</v>
      </c>
      <c r="C107" s="44" t="s">
        <v>232</v>
      </c>
      <c r="D107" s="51">
        <v>1086168004196</v>
      </c>
      <c r="E107" s="10">
        <v>6168024066</v>
      </c>
      <c r="F107" s="32" t="s">
        <v>13</v>
      </c>
      <c r="G107" s="13">
        <f>K107+M107+O107+Q107+S107</f>
        <v>2.9385367262517956</v>
      </c>
      <c r="H107" s="54">
        <v>39</v>
      </c>
      <c r="I107" s="83">
        <v>238213.8</v>
      </c>
      <c r="J107" s="11">
        <v>14</v>
      </c>
      <c r="K107" s="13">
        <f>J107/I107*$K$195*$K$196</f>
        <v>2.9385367262517956</v>
      </c>
      <c r="L107" s="11">
        <v>0</v>
      </c>
      <c r="M107" s="13">
        <f>L107/I107*$M$195*$M$196</f>
        <v>0</v>
      </c>
      <c r="N107" s="31"/>
      <c r="O107" s="13">
        <f>N107/I107*$O$195*$O$196</f>
        <v>0</v>
      </c>
      <c r="P107" s="31"/>
      <c r="Q107" s="13">
        <f>P107/I107*$Q$195*$Q$196</f>
        <v>0</v>
      </c>
      <c r="R107" s="68"/>
      <c r="S107" s="47">
        <f>R107/I107*$S$195*$S$196</f>
        <v>0</v>
      </c>
      <c r="T107" s="11" t="s">
        <v>249</v>
      </c>
    </row>
    <row r="108" spans="1:63" x14ac:dyDescent="0.25">
      <c r="A108" s="11">
        <f t="shared" si="1"/>
        <v>107</v>
      </c>
      <c r="B108" s="33">
        <v>455</v>
      </c>
      <c r="C108" s="41" t="s">
        <v>194</v>
      </c>
      <c r="D108" s="73" t="s">
        <v>127</v>
      </c>
      <c r="E108" s="72" t="s">
        <v>128</v>
      </c>
      <c r="F108" s="32" t="s">
        <v>13</v>
      </c>
      <c r="G108" s="13">
        <f>K108+M108+O108+Q108+S108</f>
        <v>2.947864655279655</v>
      </c>
      <c r="H108" s="14">
        <v>13</v>
      </c>
      <c r="I108" s="83">
        <v>169614.3</v>
      </c>
      <c r="J108" s="11">
        <v>0</v>
      </c>
      <c r="K108" s="13">
        <f>J108/I108*$K$195*$K$196</f>
        <v>0</v>
      </c>
      <c r="L108" s="11">
        <v>1</v>
      </c>
      <c r="M108" s="13">
        <f>L108/I108*$M$195*$M$196</f>
        <v>2.947864655279655</v>
      </c>
      <c r="N108" s="31"/>
      <c r="O108" s="13">
        <f>N108/I108*$O$195*$O$196</f>
        <v>0</v>
      </c>
      <c r="P108" s="31"/>
      <c r="Q108" s="13">
        <f>P108/I108*$Q$195*$Q$196</f>
        <v>0</v>
      </c>
      <c r="R108" s="68"/>
      <c r="S108" s="47">
        <f>R108/I108*$S$195*$S$196</f>
        <v>0</v>
      </c>
      <c r="T108" s="11" t="s">
        <v>217</v>
      </c>
    </row>
    <row r="109" spans="1:63" x14ac:dyDescent="0.25">
      <c r="A109" s="11">
        <f t="shared" si="1"/>
        <v>108</v>
      </c>
      <c r="B109" s="33">
        <v>430</v>
      </c>
      <c r="C109" s="65" t="s">
        <v>105</v>
      </c>
      <c r="D109" s="73" t="s">
        <v>106</v>
      </c>
      <c r="E109" s="72" t="s">
        <v>107</v>
      </c>
      <c r="F109" s="32" t="s">
        <v>13</v>
      </c>
      <c r="G109" s="13">
        <f>K109+M109+O109+Q109+S109</f>
        <v>3.5831041395341536</v>
      </c>
      <c r="H109" s="14">
        <v>29</v>
      </c>
      <c r="I109" s="83">
        <v>153498.19</v>
      </c>
      <c r="J109" s="11">
        <v>1</v>
      </c>
      <c r="K109" s="13">
        <f>J109/I109*$K$195*$K$196</f>
        <v>0.32573673995765035</v>
      </c>
      <c r="L109" s="11">
        <v>1</v>
      </c>
      <c r="M109" s="13">
        <f>L109/I109*$M$195*$M$196</f>
        <v>3.2573673995765033</v>
      </c>
      <c r="N109" s="31"/>
      <c r="O109" s="13">
        <f>N109/I109*$O$195*$O$196</f>
        <v>0</v>
      </c>
      <c r="P109" s="31"/>
      <c r="Q109" s="13">
        <f>P109/I109*$Q$195*$Q$196</f>
        <v>0</v>
      </c>
      <c r="R109" s="68"/>
      <c r="S109" s="47">
        <f>R109/I109*$S$195*$S$196</f>
        <v>0</v>
      </c>
      <c r="T109" s="11"/>
    </row>
    <row r="110" spans="1:63" s="23" customFormat="1" x14ac:dyDescent="0.25">
      <c r="A110" s="11">
        <f t="shared" si="1"/>
        <v>109</v>
      </c>
      <c r="B110" s="31">
        <v>360</v>
      </c>
      <c r="C110" s="50" t="s">
        <v>68</v>
      </c>
      <c r="D110" s="51">
        <v>1156196049437</v>
      </c>
      <c r="E110" s="10">
        <v>6161074050</v>
      </c>
      <c r="F110" s="32" t="s">
        <v>13</v>
      </c>
      <c r="G110" s="13">
        <f>K110+M110+O110+Q110+S110</f>
        <v>3.7782613952363677</v>
      </c>
      <c r="H110" s="14">
        <v>14</v>
      </c>
      <c r="I110" s="83">
        <v>39700.800000000003</v>
      </c>
      <c r="J110" s="11">
        <v>3</v>
      </c>
      <c r="K110" s="13">
        <f>J110/I110*$K$195*$K$196</f>
        <v>3.7782613952363677</v>
      </c>
      <c r="L110" s="11">
        <v>0</v>
      </c>
      <c r="M110" s="13">
        <f>L110/I110*$M$195*$M$196</f>
        <v>0</v>
      </c>
      <c r="N110" s="31"/>
      <c r="O110" s="13">
        <f>N110/I110*$O$195*$O$196</f>
        <v>0</v>
      </c>
      <c r="P110" s="31"/>
      <c r="Q110" s="13">
        <f>P110/I110*$Q$195*$Q$196</f>
        <v>0</v>
      </c>
      <c r="R110" s="68"/>
      <c r="S110" s="47">
        <f>R110/I110*$S$195*$S$196</f>
        <v>0</v>
      </c>
      <c r="T110" s="11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</row>
    <row r="111" spans="1:63" s="63" customFormat="1" ht="30" x14ac:dyDescent="0.25">
      <c r="A111" s="11">
        <f t="shared" si="1"/>
        <v>110</v>
      </c>
      <c r="B111" s="31">
        <v>43</v>
      </c>
      <c r="C111" s="44" t="s">
        <v>181</v>
      </c>
      <c r="D111" s="51">
        <v>1146165004094</v>
      </c>
      <c r="E111" s="10">
        <v>6165190202</v>
      </c>
      <c r="F111" s="32" t="s">
        <v>13</v>
      </c>
      <c r="G111" s="13">
        <f>K111+M111+O111+Q111+S111</f>
        <v>3.9103419420235328</v>
      </c>
      <c r="H111" s="14">
        <v>17</v>
      </c>
      <c r="I111" s="83">
        <v>230158.9</v>
      </c>
      <c r="J111" s="11">
        <v>8</v>
      </c>
      <c r="K111" s="13">
        <f>J111/I111*$K$195*$K$196</f>
        <v>1.7379297520104589</v>
      </c>
      <c r="L111" s="11">
        <v>1</v>
      </c>
      <c r="M111" s="13">
        <f>L111/I111*$M$195*$M$196</f>
        <v>2.1724121900130737</v>
      </c>
      <c r="N111" s="31"/>
      <c r="O111" s="13">
        <f>N111/I111*$O$195*$O$196</f>
        <v>0</v>
      </c>
      <c r="P111" s="31"/>
      <c r="Q111" s="13">
        <f>P111/I111*$Q$195*$Q$196</f>
        <v>0</v>
      </c>
      <c r="R111" s="68"/>
      <c r="S111" s="47">
        <f>R111/I111*$S$195*$S$196</f>
        <v>0</v>
      </c>
      <c r="T111" s="49" t="s">
        <v>204</v>
      </c>
    </row>
    <row r="112" spans="1:63" x14ac:dyDescent="0.25">
      <c r="A112" s="11">
        <f t="shared" si="1"/>
        <v>111</v>
      </c>
      <c r="B112" s="31">
        <v>389</v>
      </c>
      <c r="C112" s="50" t="s">
        <v>71</v>
      </c>
      <c r="D112" s="51">
        <v>1156196057203</v>
      </c>
      <c r="E112" s="10">
        <v>6161074766</v>
      </c>
      <c r="F112" s="32" t="s">
        <v>13</v>
      </c>
      <c r="G112" s="13">
        <f>K112+M112+O112+Q112+S112</f>
        <v>3.9718584122504823</v>
      </c>
      <c r="H112" s="91">
        <v>52</v>
      </c>
      <c r="I112" s="84">
        <v>339891.27</v>
      </c>
      <c r="J112" s="11">
        <v>27</v>
      </c>
      <c r="K112" s="13">
        <f>J112/I112*$K$195*$K$196</f>
        <v>3.9718584122504823</v>
      </c>
      <c r="L112" s="11">
        <v>0</v>
      </c>
      <c r="M112" s="13">
        <f>L112/I112*$M$195*$M$196</f>
        <v>0</v>
      </c>
      <c r="N112" s="31"/>
      <c r="O112" s="13">
        <f>N112/I112*$O$195*$O$196</f>
        <v>0</v>
      </c>
      <c r="P112" s="31"/>
      <c r="Q112" s="13">
        <f>P112/I112*$Q$195*$Q$196</f>
        <v>0</v>
      </c>
      <c r="R112" s="68"/>
      <c r="S112" s="47">
        <f>R112/I112*$S$195*$S$196</f>
        <v>0</v>
      </c>
      <c r="T112" s="11"/>
    </row>
    <row r="113" spans="1:63" x14ac:dyDescent="0.25">
      <c r="A113" s="11">
        <f t="shared" si="1"/>
        <v>112</v>
      </c>
      <c r="B113" s="31">
        <v>58</v>
      </c>
      <c r="C113" s="50" t="s">
        <v>32</v>
      </c>
      <c r="D113" s="51">
        <v>1086167000226</v>
      </c>
      <c r="E113" s="10">
        <v>6167096572</v>
      </c>
      <c r="F113" s="32" t="s">
        <v>13</v>
      </c>
      <c r="G113" s="13">
        <f>K113+M113+O113+Q113+S113</f>
        <v>4.1342742451527243</v>
      </c>
      <c r="H113" s="14">
        <v>32</v>
      </c>
      <c r="I113" s="83">
        <v>108846.19</v>
      </c>
      <c r="J113" s="11">
        <v>9</v>
      </c>
      <c r="K113" s="13">
        <f>J113/I113*$K$195*$K$196</f>
        <v>4.1342742451527243</v>
      </c>
      <c r="L113" s="11">
        <v>0</v>
      </c>
      <c r="M113" s="13">
        <f>L113/I113*$M$195*$M$196</f>
        <v>0</v>
      </c>
      <c r="N113" s="31"/>
      <c r="O113" s="13">
        <f>N113/I113*$O$195*$O$196</f>
        <v>0</v>
      </c>
      <c r="P113" s="31"/>
      <c r="Q113" s="13">
        <f>P113/I113*$Q$195*$Q$196</f>
        <v>0</v>
      </c>
      <c r="R113" s="68"/>
      <c r="S113" s="47">
        <f>R113/I113*$S$195*$S$196</f>
        <v>0</v>
      </c>
    </row>
    <row r="114" spans="1:63" x14ac:dyDescent="0.25">
      <c r="A114" s="11">
        <f t="shared" si="1"/>
        <v>113</v>
      </c>
      <c r="B114" s="31">
        <v>196</v>
      </c>
      <c r="C114" s="12" t="s">
        <v>57</v>
      </c>
      <c r="D114" s="51">
        <v>1106194005565</v>
      </c>
      <c r="E114" s="10">
        <v>6168034226</v>
      </c>
      <c r="F114" s="32" t="s">
        <v>13</v>
      </c>
      <c r="G114" s="13">
        <f>K114+M114+O114+Q114+S114</f>
        <v>4.3111624618462114</v>
      </c>
      <c r="H114" s="14">
        <v>10</v>
      </c>
      <c r="I114" s="83">
        <v>34793.4</v>
      </c>
      <c r="J114" s="11">
        <v>3</v>
      </c>
      <c r="K114" s="13">
        <f>J114/I114*$K$195*$K$196</f>
        <v>4.3111624618462114</v>
      </c>
      <c r="L114" s="11">
        <v>0</v>
      </c>
      <c r="M114" s="13">
        <f>L114/I114*$M$195*$M$196</f>
        <v>0</v>
      </c>
      <c r="N114" s="31"/>
      <c r="O114" s="13">
        <f>N114/I114*$O$195*$O$196</f>
        <v>0</v>
      </c>
      <c r="P114" s="31"/>
      <c r="Q114" s="13">
        <f>P114/I114*$Q$195*$Q$196</f>
        <v>0</v>
      </c>
      <c r="R114" s="68"/>
      <c r="S114" s="47">
        <f>R114/I114*$S$195*$S$196</f>
        <v>0</v>
      </c>
      <c r="T114" s="11"/>
    </row>
    <row r="115" spans="1:63" ht="30" x14ac:dyDescent="0.25">
      <c r="A115" s="11">
        <f t="shared" si="1"/>
        <v>114</v>
      </c>
      <c r="B115" s="31">
        <v>164</v>
      </c>
      <c r="C115" s="44" t="s">
        <v>233</v>
      </c>
      <c r="D115" s="51">
        <v>1086168004207</v>
      </c>
      <c r="E115" s="10">
        <v>6168024059</v>
      </c>
      <c r="F115" s="32" t="s">
        <v>13</v>
      </c>
      <c r="G115" s="13">
        <f>K115+M115+O115+Q115+S115</f>
        <v>4.3462108082613469</v>
      </c>
      <c r="H115" s="54">
        <v>34</v>
      </c>
      <c r="I115" s="83">
        <v>230085.48</v>
      </c>
      <c r="J115" s="11">
        <v>10</v>
      </c>
      <c r="K115" s="13">
        <f>J115/I115*$K$195*$K$196</f>
        <v>2.1731054041306734</v>
      </c>
      <c r="L115" s="11">
        <v>1</v>
      </c>
      <c r="M115" s="13">
        <f>L115/I115*$M$195*$M$196</f>
        <v>2.1731054041306734</v>
      </c>
      <c r="N115" s="31"/>
      <c r="O115" s="13">
        <f>N115/I115*$O$195*$O$196</f>
        <v>0</v>
      </c>
      <c r="P115" s="31"/>
      <c r="Q115" s="13">
        <f>P115/I115*$Q$195*$Q$196</f>
        <v>0</v>
      </c>
      <c r="R115" s="68"/>
      <c r="S115" s="47">
        <f>R115/I115*$S$195*$S$196</f>
        <v>0</v>
      </c>
      <c r="T115" s="11" t="s">
        <v>250</v>
      </c>
    </row>
    <row r="116" spans="1:63" x14ac:dyDescent="0.25">
      <c r="A116" s="11">
        <f t="shared" si="1"/>
        <v>115</v>
      </c>
      <c r="B116" s="31">
        <v>583</v>
      </c>
      <c r="C116" s="50" t="s">
        <v>297</v>
      </c>
      <c r="D116" s="95">
        <v>1186196060115</v>
      </c>
      <c r="E116" s="53">
        <v>6167144667</v>
      </c>
      <c r="F116" s="32" t="s">
        <v>13</v>
      </c>
      <c r="G116" s="13">
        <f>K116+M116+O116+Q116+S116</f>
        <v>4.3574883437186811</v>
      </c>
      <c r="H116" s="62">
        <v>3</v>
      </c>
      <c r="I116" s="81">
        <v>34423.5</v>
      </c>
      <c r="J116" s="37">
        <v>3</v>
      </c>
      <c r="K116" s="13">
        <f>J116/I116*$K$195*$K$196</f>
        <v>4.3574883437186811</v>
      </c>
      <c r="L116" s="14">
        <v>0</v>
      </c>
      <c r="M116" s="13">
        <f>L116/I116*$M$195*$M$196</f>
        <v>0</v>
      </c>
      <c r="N116" s="67"/>
      <c r="O116" s="13">
        <f>N116/I116*$O$195*$O$196</f>
        <v>0</v>
      </c>
      <c r="P116" s="67"/>
      <c r="Q116" s="13">
        <f>P116/I116*$Q$195*$Q$196</f>
        <v>0</v>
      </c>
      <c r="R116" s="14"/>
      <c r="S116" s="47">
        <f>R116/I116*$S$195*$S$196</f>
        <v>0</v>
      </c>
      <c r="T116" s="11"/>
    </row>
    <row r="117" spans="1:63" s="23" customFormat="1" x14ac:dyDescent="0.25">
      <c r="A117" s="11">
        <f t="shared" si="1"/>
        <v>116</v>
      </c>
      <c r="B117" s="33">
        <v>403</v>
      </c>
      <c r="C117" s="65" t="s">
        <v>72</v>
      </c>
      <c r="D117" s="59">
        <v>1156196041100</v>
      </c>
      <c r="E117" s="19">
        <v>6165193549</v>
      </c>
      <c r="F117" s="32" t="s">
        <v>13</v>
      </c>
      <c r="G117" s="13">
        <f>K117+M117+O117+Q117+S117</f>
        <v>4.7111810459764163</v>
      </c>
      <c r="H117" s="14">
        <v>6</v>
      </c>
      <c r="I117" s="83">
        <v>21226.1</v>
      </c>
      <c r="J117" s="11">
        <v>2</v>
      </c>
      <c r="K117" s="13">
        <f>J117/I117*$K$195*$K$196</f>
        <v>4.7111810459764163</v>
      </c>
      <c r="L117" s="11">
        <v>0</v>
      </c>
      <c r="M117" s="13">
        <f>L117/I117*$M$195*$M$196</f>
        <v>0</v>
      </c>
      <c r="N117" s="31"/>
      <c r="O117" s="13">
        <f>N117/I117*$O$195*$O$196</f>
        <v>0</v>
      </c>
      <c r="P117" s="31"/>
      <c r="Q117" s="13">
        <f>P117/I117*$Q$195*$Q$196</f>
        <v>0</v>
      </c>
      <c r="R117" s="68"/>
      <c r="S117" s="47">
        <f>R117/I117*$S$195*$S$196</f>
        <v>0</v>
      </c>
      <c r="T117" s="11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</row>
    <row r="118" spans="1:63" s="23" customFormat="1" x14ac:dyDescent="0.25">
      <c r="A118" s="11">
        <f t="shared" si="1"/>
        <v>117</v>
      </c>
      <c r="B118" s="31">
        <v>554</v>
      </c>
      <c r="C118" s="12" t="s">
        <v>242</v>
      </c>
      <c r="D118" s="95">
        <v>1186196034111</v>
      </c>
      <c r="E118" s="53">
        <v>6161085567</v>
      </c>
      <c r="F118" s="32" t="s">
        <v>13</v>
      </c>
      <c r="G118" s="13">
        <f>K118+M118+O118+Q118+S118</f>
        <v>5.1763296296747114</v>
      </c>
      <c r="H118" s="37">
        <v>54</v>
      </c>
      <c r="I118" s="83">
        <v>318758.68</v>
      </c>
      <c r="J118" s="37">
        <v>3</v>
      </c>
      <c r="K118" s="13">
        <f>J118/I118*$K$195*$K$196</f>
        <v>0.47057542087951926</v>
      </c>
      <c r="L118" s="14">
        <v>3</v>
      </c>
      <c r="M118" s="13">
        <f>L118/I118*$M$195*$M$196</f>
        <v>4.7057542087951925</v>
      </c>
      <c r="N118" s="67"/>
      <c r="O118" s="13">
        <f>N118/I118*$O$195*$O$196</f>
        <v>0</v>
      </c>
      <c r="P118" s="67"/>
      <c r="Q118" s="13">
        <f>P118/I118*$Q$195*$Q$196</f>
        <v>0</v>
      </c>
      <c r="R118" s="14"/>
      <c r="S118" s="47">
        <f>R118/I118*$S$195*$S$196</f>
        <v>0</v>
      </c>
      <c r="T118" s="11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63" s="23" customFormat="1" x14ac:dyDescent="0.25">
      <c r="A119" s="11">
        <f t="shared" si="1"/>
        <v>118</v>
      </c>
      <c r="B119" s="31">
        <v>87</v>
      </c>
      <c r="C119" s="50" t="s">
        <v>40</v>
      </c>
      <c r="D119" s="51">
        <v>1136193006432</v>
      </c>
      <c r="E119" s="10">
        <v>6166089082</v>
      </c>
      <c r="F119" s="32" t="s">
        <v>13</v>
      </c>
      <c r="G119" s="13">
        <f>K119+M119+O119+Q119+S119</f>
        <v>5.1914925281443791</v>
      </c>
      <c r="H119" s="14">
        <v>20</v>
      </c>
      <c r="I119" s="83">
        <v>115573.7</v>
      </c>
      <c r="J119" s="11">
        <v>2</v>
      </c>
      <c r="K119" s="13">
        <f>J119/I119*$K$195*$K$196</f>
        <v>0.86524875469072982</v>
      </c>
      <c r="L119" s="11">
        <v>1</v>
      </c>
      <c r="M119" s="13">
        <f>L119/I119*$M$195*$M$196</f>
        <v>4.3262437734536494</v>
      </c>
      <c r="N119" s="31"/>
      <c r="O119" s="13">
        <f>N119/I119*$O$195*$O$196</f>
        <v>0</v>
      </c>
      <c r="P119" s="31"/>
      <c r="Q119" s="13">
        <f>P119/I119*$Q$195*$Q$196</f>
        <v>0</v>
      </c>
      <c r="R119" s="68"/>
      <c r="S119" s="47">
        <f>R119/I119*$S$195*$S$196</f>
        <v>0</v>
      </c>
      <c r="T119" s="49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</row>
    <row r="120" spans="1:63" s="63" customFormat="1" x14ac:dyDescent="0.25">
      <c r="A120" s="11">
        <f t="shared" si="1"/>
        <v>119</v>
      </c>
      <c r="B120" s="31">
        <v>381</v>
      </c>
      <c r="C120" s="44" t="s">
        <v>187</v>
      </c>
      <c r="D120" s="51">
        <v>1116193004091</v>
      </c>
      <c r="E120" s="10">
        <v>6166079567</v>
      </c>
      <c r="F120" s="32" t="s">
        <v>13</v>
      </c>
      <c r="G120" s="13">
        <f>K120+M120+O120+Q120+S120</f>
        <v>5.4087286062247255</v>
      </c>
      <c r="H120" s="14">
        <v>10</v>
      </c>
      <c r="I120" s="83">
        <v>138664.75</v>
      </c>
      <c r="J120" s="11">
        <v>5</v>
      </c>
      <c r="K120" s="13">
        <f>J120/I120*$K$195*$K$196</f>
        <v>1.8029095354082418</v>
      </c>
      <c r="L120" s="11">
        <v>1</v>
      </c>
      <c r="M120" s="13">
        <f>L120/I120*$M$195*$M$196</f>
        <v>3.6058190708164837</v>
      </c>
      <c r="N120" s="31"/>
      <c r="O120" s="13">
        <f>N120/I120*$O$195*$O$196</f>
        <v>0</v>
      </c>
      <c r="P120" s="31"/>
      <c r="Q120" s="13">
        <f>P120/I120*$Q$195*$Q$196</f>
        <v>0</v>
      </c>
      <c r="R120" s="68"/>
      <c r="S120" s="47">
        <f>R120/I120*$S$195*$S$196</f>
        <v>0</v>
      </c>
      <c r="T120" s="11" t="s">
        <v>210</v>
      </c>
    </row>
    <row r="121" spans="1:63" s="23" customFormat="1" x14ac:dyDescent="0.25">
      <c r="A121" s="11">
        <f t="shared" si="1"/>
        <v>120</v>
      </c>
      <c r="B121" s="33">
        <v>416</v>
      </c>
      <c r="C121" s="65" t="s">
        <v>91</v>
      </c>
      <c r="D121" s="92" t="s">
        <v>92</v>
      </c>
      <c r="E121" s="19" t="s">
        <v>88</v>
      </c>
      <c r="F121" s="32" t="s">
        <v>13</v>
      </c>
      <c r="G121" s="13">
        <f>K121+M121+O121+Q121+S121</f>
        <v>5.4697909695939009</v>
      </c>
      <c r="H121" s="54">
        <v>15</v>
      </c>
      <c r="I121" s="83">
        <v>63987.82</v>
      </c>
      <c r="J121" s="11">
        <v>7</v>
      </c>
      <c r="K121" s="13">
        <f>J121/I121*$K$195*$K$196</f>
        <v>5.4697909695939009</v>
      </c>
      <c r="L121" s="11">
        <v>0</v>
      </c>
      <c r="M121" s="13">
        <f>L121/I121*$M$195*$M$196</f>
        <v>0</v>
      </c>
      <c r="N121" s="31"/>
      <c r="O121" s="13">
        <f>N121/I121*$O$195*$O$196</f>
        <v>0</v>
      </c>
      <c r="P121" s="31"/>
      <c r="Q121" s="13">
        <f>P121/I121*$Q$195*$Q$196</f>
        <v>0</v>
      </c>
      <c r="R121" s="68"/>
      <c r="S121" s="47">
        <f>R121/I121*$S$195*$S$196</f>
        <v>0</v>
      </c>
      <c r="T121" s="11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63" s="23" customFormat="1" x14ac:dyDescent="0.25">
      <c r="A122" s="11">
        <f t="shared" si="1"/>
        <v>121</v>
      </c>
      <c r="B122" s="33">
        <v>400</v>
      </c>
      <c r="C122" s="41" t="s">
        <v>188</v>
      </c>
      <c r="D122" s="59">
        <v>1156196072405</v>
      </c>
      <c r="E122" s="19" t="s">
        <v>83</v>
      </c>
      <c r="F122" s="32" t="s">
        <v>13</v>
      </c>
      <c r="G122" s="13">
        <f>K122+M122+O122+Q122+S122</f>
        <v>5.4939440255006904</v>
      </c>
      <c r="H122" s="14">
        <v>15</v>
      </c>
      <c r="I122" s="87">
        <v>91009.3</v>
      </c>
      <c r="J122" s="11">
        <v>0</v>
      </c>
      <c r="K122" s="13">
        <f>J122/I122*$K$195*$K$196</f>
        <v>0</v>
      </c>
      <c r="L122" s="11">
        <v>1</v>
      </c>
      <c r="M122" s="13">
        <f>L122/I122*$M$195*$M$196</f>
        <v>5.4939440255006904</v>
      </c>
      <c r="N122" s="31"/>
      <c r="O122" s="13">
        <f>N122/I122*$O$195*$O$196</f>
        <v>0</v>
      </c>
      <c r="P122" s="31"/>
      <c r="Q122" s="13">
        <f>P122/I122*$Q$195*$Q$196</f>
        <v>0</v>
      </c>
      <c r="R122" s="68"/>
      <c r="S122" s="47">
        <f>R122/I122*$S$195*$S$196</f>
        <v>0</v>
      </c>
      <c r="T122" s="11" t="s">
        <v>211</v>
      </c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</row>
    <row r="123" spans="1:63" s="23" customFormat="1" ht="30" x14ac:dyDescent="0.25">
      <c r="A123" s="11">
        <f t="shared" si="1"/>
        <v>122</v>
      </c>
      <c r="B123" s="33">
        <v>460</v>
      </c>
      <c r="C123" s="41" t="s">
        <v>195</v>
      </c>
      <c r="D123" s="73" t="s">
        <v>132</v>
      </c>
      <c r="E123" s="72" t="s">
        <v>133</v>
      </c>
      <c r="F123" s="32" t="s">
        <v>13</v>
      </c>
      <c r="G123" s="13">
        <f>K123+M123+O123+Q123+S123</f>
        <v>5.6537848320260533</v>
      </c>
      <c r="H123" s="14">
        <v>10</v>
      </c>
      <c r="I123" s="83">
        <v>185716.3</v>
      </c>
      <c r="J123" s="11">
        <v>1</v>
      </c>
      <c r="K123" s="13">
        <f>J123/I123*$K$195*$K$196</f>
        <v>0.26922784914409775</v>
      </c>
      <c r="L123" s="11">
        <v>2</v>
      </c>
      <c r="M123" s="13">
        <f>L123/I123*$M$195*$M$196</f>
        <v>5.3845569828819553</v>
      </c>
      <c r="N123" s="31"/>
      <c r="O123" s="13">
        <f>N123/I123*$O$195*$O$196</f>
        <v>0</v>
      </c>
      <c r="P123" s="31"/>
      <c r="Q123" s="13">
        <f>P123/I123*$Q$195*$Q$196</f>
        <v>0</v>
      </c>
      <c r="R123" s="68"/>
      <c r="S123" s="47">
        <f>R123/I123*$S$195*$S$196</f>
        <v>0</v>
      </c>
      <c r="T123" s="11" t="s">
        <v>218</v>
      </c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</row>
    <row r="124" spans="1:63" s="23" customFormat="1" x14ac:dyDescent="0.25">
      <c r="A124" s="11">
        <f t="shared" si="1"/>
        <v>123</v>
      </c>
      <c r="B124" s="31">
        <v>2</v>
      </c>
      <c r="C124" s="12" t="s">
        <v>228</v>
      </c>
      <c r="D124" s="51" t="s">
        <v>76</v>
      </c>
      <c r="E124" s="10">
        <v>6164293830</v>
      </c>
      <c r="F124" s="32" t="s">
        <v>13</v>
      </c>
      <c r="G124" s="13">
        <f>K124+M124+O124+Q124+S124</f>
        <v>5.8902733137305621</v>
      </c>
      <c r="H124" s="14">
        <v>61</v>
      </c>
      <c r="I124" s="83">
        <v>1128979.8700000001</v>
      </c>
      <c r="J124" s="11">
        <v>53</v>
      </c>
      <c r="K124" s="13">
        <f>J124/I124*$K$195*$K$196</f>
        <v>2.3472517716369907</v>
      </c>
      <c r="L124" s="11">
        <v>0</v>
      </c>
      <c r="M124" s="13">
        <f>L124/I124*$M$195*$M$196</f>
        <v>0</v>
      </c>
      <c r="N124" s="31"/>
      <c r="O124" s="13">
        <f>N124/I124*$O$195*$O$196</f>
        <v>0</v>
      </c>
      <c r="P124" s="31"/>
      <c r="Q124" s="13">
        <f>P124/I124*$Q$195*$Q$196</f>
        <v>0</v>
      </c>
      <c r="R124" s="68">
        <v>2</v>
      </c>
      <c r="S124" s="47">
        <f>R124/I124*$S$195*$S$196</f>
        <v>3.5430215420935713</v>
      </c>
      <c r="T124" s="49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</row>
    <row r="125" spans="1:63" s="23" customFormat="1" x14ac:dyDescent="0.25">
      <c r="A125" s="11">
        <f t="shared" si="1"/>
        <v>124</v>
      </c>
      <c r="B125" s="31">
        <v>160</v>
      </c>
      <c r="C125" s="44" t="s">
        <v>231</v>
      </c>
      <c r="D125" s="51">
        <v>1096194003377</v>
      </c>
      <c r="E125" s="10">
        <v>6168028984</v>
      </c>
      <c r="F125" s="32" t="s">
        <v>13</v>
      </c>
      <c r="G125" s="13">
        <f>K125+M125+O125+Q125+S125</f>
        <v>5.9664008104758866</v>
      </c>
      <c r="H125" s="14">
        <v>24</v>
      </c>
      <c r="I125" s="83">
        <v>150844.71</v>
      </c>
      <c r="J125" s="11">
        <v>18</v>
      </c>
      <c r="K125" s="13">
        <f>J125/I125*$K$195*$K$196</f>
        <v>5.9664008104758866</v>
      </c>
      <c r="L125" s="11">
        <v>0</v>
      </c>
      <c r="M125" s="13">
        <f>L125/I125*$M$195*$M$196</f>
        <v>0</v>
      </c>
      <c r="N125" s="31"/>
      <c r="O125" s="13">
        <f>N125/I125*$O$195*$O$196</f>
        <v>0</v>
      </c>
      <c r="P125" s="31"/>
      <c r="Q125" s="13">
        <f>P125/I125*$Q$195*$Q$196</f>
        <v>0</v>
      </c>
      <c r="R125" s="68"/>
      <c r="S125" s="47">
        <f>R125/I125*$S$195*$S$196</f>
        <v>0</v>
      </c>
      <c r="T125" s="11" t="s">
        <v>248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</row>
    <row r="126" spans="1:63" s="23" customFormat="1" x14ac:dyDescent="0.25">
      <c r="A126" s="11">
        <f t="shared" si="1"/>
        <v>125</v>
      </c>
      <c r="B126" s="31">
        <v>585</v>
      </c>
      <c r="C126" s="12" t="s">
        <v>298</v>
      </c>
      <c r="D126" s="95" t="s">
        <v>310</v>
      </c>
      <c r="E126" s="53" t="s">
        <v>311</v>
      </c>
      <c r="F126" s="32" t="s">
        <v>13</v>
      </c>
      <c r="G126" s="13">
        <f>K126+M126+O126+Q126+S126</f>
        <v>6.3648051733136448</v>
      </c>
      <c r="H126" s="62">
        <v>2</v>
      </c>
      <c r="I126" s="83">
        <v>7855.7</v>
      </c>
      <c r="J126" s="37">
        <v>1</v>
      </c>
      <c r="K126" s="13">
        <f>J126/I126*$K$195*$K$196</f>
        <v>6.3648051733136448</v>
      </c>
      <c r="L126" s="14">
        <v>0</v>
      </c>
      <c r="M126" s="13">
        <f>L126/I126*$M$195*$M$196</f>
        <v>0</v>
      </c>
      <c r="N126" s="67"/>
      <c r="O126" s="13">
        <f>N126/I126*$O$195*$O$196</f>
        <v>0</v>
      </c>
      <c r="P126" s="67"/>
      <c r="Q126" s="13">
        <f>P126/I126*$Q$195*$Q$196</f>
        <v>0</v>
      </c>
      <c r="R126" s="14"/>
      <c r="S126" s="47">
        <f>R126/I126*$S$195*$S$196</f>
        <v>0</v>
      </c>
      <c r="T126" s="11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</row>
    <row r="127" spans="1:63" s="23" customFormat="1" x14ac:dyDescent="0.25">
      <c r="A127" s="11">
        <f t="shared" si="1"/>
        <v>126</v>
      </c>
      <c r="B127" s="33">
        <v>468</v>
      </c>
      <c r="C127" s="34" t="s">
        <v>134</v>
      </c>
      <c r="D127" s="73" t="s">
        <v>135</v>
      </c>
      <c r="E127" s="72" t="s">
        <v>136</v>
      </c>
      <c r="F127" s="32" t="s">
        <v>13</v>
      </c>
      <c r="G127" s="13">
        <f>K127+M127+O127+Q127+S127</f>
        <v>6.5742263020634475</v>
      </c>
      <c r="H127" s="14">
        <v>21</v>
      </c>
      <c r="I127" s="83">
        <v>98870.95</v>
      </c>
      <c r="J127" s="11">
        <v>3</v>
      </c>
      <c r="K127" s="13">
        <f>J127/I127*$K$195*$K$196</f>
        <v>1.5171291466300263</v>
      </c>
      <c r="L127" s="11">
        <v>1</v>
      </c>
      <c r="M127" s="13">
        <f>L127/I127*$M$195*$M$196</f>
        <v>5.0570971554334214</v>
      </c>
      <c r="N127" s="31"/>
      <c r="O127" s="13">
        <f>N127/I127*$O$195*$O$196</f>
        <v>0</v>
      </c>
      <c r="P127" s="31"/>
      <c r="Q127" s="13">
        <f>P127/I127*$Q$195*$Q$196</f>
        <v>0</v>
      </c>
      <c r="R127" s="68"/>
      <c r="S127" s="47">
        <f>R127/I127*$S$195*$S$196</f>
        <v>0</v>
      </c>
      <c r="T127" s="11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</row>
    <row r="128" spans="1:63" s="23" customFormat="1" x14ac:dyDescent="0.25">
      <c r="A128" s="11">
        <f t="shared" si="1"/>
        <v>127</v>
      </c>
      <c r="B128" s="31">
        <v>90</v>
      </c>
      <c r="C128" s="12" t="s">
        <v>41</v>
      </c>
      <c r="D128" s="51">
        <v>1086165004628</v>
      </c>
      <c r="E128" s="10">
        <v>6165149204</v>
      </c>
      <c r="F128" s="32" t="s">
        <v>13</v>
      </c>
      <c r="G128" s="13">
        <f>K128+M128+O128+Q128+S128</f>
        <v>6.703476743993777</v>
      </c>
      <c r="H128" s="14">
        <v>15</v>
      </c>
      <c r="I128" s="83">
        <v>246140.93</v>
      </c>
      <c r="J128" s="11">
        <v>33</v>
      </c>
      <c r="K128" s="13">
        <f>J128/I128*$K$195*$K$196</f>
        <v>6.703476743993777</v>
      </c>
      <c r="L128" s="11">
        <v>0</v>
      </c>
      <c r="M128" s="13">
        <f>L128/I128*$M$195*$M$196</f>
        <v>0</v>
      </c>
      <c r="N128" s="31"/>
      <c r="O128" s="13">
        <f>N128/I128*$O$195*$O$196</f>
        <v>0</v>
      </c>
      <c r="P128" s="31"/>
      <c r="Q128" s="13">
        <f>P128/I128*$Q$195*$Q$196</f>
        <v>0</v>
      </c>
      <c r="R128" s="68"/>
      <c r="S128" s="47">
        <f>R128/I128*$S$195*$S$196</f>
        <v>0</v>
      </c>
      <c r="T128" s="49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</row>
    <row r="129" spans="1:63" s="23" customFormat="1" x14ac:dyDescent="0.25">
      <c r="A129" s="11">
        <f t="shared" si="1"/>
        <v>128</v>
      </c>
      <c r="B129" s="31">
        <v>34</v>
      </c>
      <c r="C129" s="12" t="s">
        <v>25</v>
      </c>
      <c r="D129" s="51">
        <v>1066165060060</v>
      </c>
      <c r="E129" s="10">
        <v>6165135762</v>
      </c>
      <c r="F129" s="32" t="s">
        <v>13</v>
      </c>
      <c r="G129" s="13">
        <f>K129+M129+O129+Q129+S129</f>
        <v>7.5307264396920068</v>
      </c>
      <c r="H129" s="14">
        <v>29</v>
      </c>
      <c r="I129" s="83">
        <v>232381.3</v>
      </c>
      <c r="J129" s="11">
        <v>15</v>
      </c>
      <c r="K129" s="13">
        <f>J129/I129*$K$195*$K$196</f>
        <v>3.2274541884394314</v>
      </c>
      <c r="L129" s="11">
        <v>2</v>
      </c>
      <c r="M129" s="13">
        <f>L129/I129*$M$195*$M$196</f>
        <v>4.303272251252575</v>
      </c>
      <c r="N129" s="31"/>
      <c r="O129" s="13">
        <f>N129/I129*$O$195*$O$196</f>
        <v>0</v>
      </c>
      <c r="P129" s="31"/>
      <c r="Q129" s="13">
        <f>P129/I129*$Q$195*$Q$196</f>
        <v>0</v>
      </c>
      <c r="R129" s="68"/>
      <c r="S129" s="47">
        <f>R129/I129*$S$195*$S$196</f>
        <v>0</v>
      </c>
      <c r="T129" s="49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</row>
    <row r="130" spans="1:63" s="23" customFormat="1" x14ac:dyDescent="0.25">
      <c r="A130" s="11">
        <f t="shared" si="1"/>
        <v>129</v>
      </c>
      <c r="B130" s="31">
        <v>108</v>
      </c>
      <c r="C130" s="12" t="s">
        <v>44</v>
      </c>
      <c r="D130" s="51">
        <v>1106193000198</v>
      </c>
      <c r="E130" s="10">
        <v>6161056728</v>
      </c>
      <c r="F130" s="32" t="s">
        <v>13</v>
      </c>
      <c r="G130" s="13">
        <f>K130+M130+O130+Q130+S130</f>
        <v>9.1106211621508351</v>
      </c>
      <c r="H130" s="14">
        <v>6</v>
      </c>
      <c r="I130" s="83">
        <v>65857.2</v>
      </c>
      <c r="J130" s="11">
        <v>2</v>
      </c>
      <c r="K130" s="13">
        <f>J130/I130*$K$195*$K$196</f>
        <v>1.5184368603584726</v>
      </c>
      <c r="L130" s="11">
        <v>1</v>
      </c>
      <c r="M130" s="13">
        <f>L130/I130*$M$195*$M$196</f>
        <v>7.5921843017923631</v>
      </c>
      <c r="N130" s="31"/>
      <c r="O130" s="13">
        <f>N130/I130*$O$195*$O$196</f>
        <v>0</v>
      </c>
      <c r="P130" s="31"/>
      <c r="Q130" s="13">
        <f>P130/I130*$Q$195*$Q$196</f>
        <v>0</v>
      </c>
      <c r="R130" s="68"/>
      <c r="S130" s="47">
        <f>R130/I130*$S$195*$S$196</f>
        <v>0</v>
      </c>
      <c r="T130" s="49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</row>
    <row r="131" spans="1:63" s="23" customFormat="1" x14ac:dyDescent="0.25">
      <c r="A131" s="11">
        <f t="shared" si="1"/>
        <v>130</v>
      </c>
      <c r="B131" s="31">
        <v>162</v>
      </c>
      <c r="C131" s="44" t="s">
        <v>256</v>
      </c>
      <c r="D131" s="51">
        <v>1096194003388</v>
      </c>
      <c r="E131" s="10">
        <v>6168028977</v>
      </c>
      <c r="F131" s="32" t="s">
        <v>13</v>
      </c>
      <c r="G131" s="13">
        <f>K131+M131+O131+Q131+S131</f>
        <v>9.4885565443600264</v>
      </c>
      <c r="H131" s="54">
        <v>43</v>
      </c>
      <c r="I131" s="83">
        <v>194971.7</v>
      </c>
      <c r="J131" s="11">
        <v>7</v>
      </c>
      <c r="K131" s="13">
        <f>J131/I131*$K$195*$K$196</f>
        <v>1.7951323192032484</v>
      </c>
      <c r="L131" s="11">
        <v>3</v>
      </c>
      <c r="M131" s="13">
        <f>L131/I131*$M$195*$M$196</f>
        <v>7.6934242251567788</v>
      </c>
      <c r="N131" s="31"/>
      <c r="O131" s="13">
        <f>N131/I131*$O$195*$O$196</f>
        <v>0</v>
      </c>
      <c r="P131" s="31"/>
      <c r="Q131" s="13">
        <f>P131/I131*$Q$195*$Q$196</f>
        <v>0</v>
      </c>
      <c r="R131" s="68"/>
      <c r="S131" s="47">
        <f>R131/I131*$S$195*$S$196</f>
        <v>0</v>
      </c>
      <c r="T131" s="11" t="s">
        <v>283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</row>
    <row r="132" spans="1:63" s="23" customFormat="1" x14ac:dyDescent="0.25">
      <c r="A132" s="11">
        <f t="shared" ref="A132:A193" si="2">A131+1</f>
        <v>131</v>
      </c>
      <c r="B132" s="31">
        <v>268</v>
      </c>
      <c r="C132" s="44" t="s">
        <v>257</v>
      </c>
      <c r="D132" s="51">
        <v>1146194002525</v>
      </c>
      <c r="E132" s="10">
        <v>6168072373</v>
      </c>
      <c r="F132" s="32" t="s">
        <v>13</v>
      </c>
      <c r="G132" s="13">
        <f>K132+M132+O132+Q132+S132</f>
        <v>9.8445086704167686</v>
      </c>
      <c r="H132" s="14">
        <v>6</v>
      </c>
      <c r="I132" s="83">
        <v>55868.71</v>
      </c>
      <c r="J132" s="11">
        <v>1</v>
      </c>
      <c r="K132" s="13">
        <f>J132/I132*$K$195*$K$196</f>
        <v>0.89495533367425162</v>
      </c>
      <c r="L132" s="11">
        <v>1</v>
      </c>
      <c r="M132" s="13">
        <f>L132/I132*$M$195*$M$196</f>
        <v>8.9495533367425164</v>
      </c>
      <c r="N132" s="31"/>
      <c r="O132" s="13">
        <f>N132/I132*$O$195*$O$196</f>
        <v>0</v>
      </c>
      <c r="P132" s="31"/>
      <c r="Q132" s="13">
        <f>P132/I132*$Q$195*$Q$196</f>
        <v>0</v>
      </c>
      <c r="R132" s="68"/>
      <c r="S132" s="47">
        <f>R132/I132*$S$195*$S$196</f>
        <v>0</v>
      </c>
      <c r="T132" s="11" t="s">
        <v>319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</row>
    <row r="133" spans="1:63" s="23" customFormat="1" x14ac:dyDescent="0.25">
      <c r="A133" s="11">
        <f t="shared" si="2"/>
        <v>132</v>
      </c>
      <c r="B133" s="33">
        <v>443</v>
      </c>
      <c r="C133" s="65" t="s">
        <v>112</v>
      </c>
      <c r="D133" s="73" t="s">
        <v>113</v>
      </c>
      <c r="E133" s="72" t="s">
        <v>114</v>
      </c>
      <c r="F133" s="32" t="s">
        <v>13</v>
      </c>
      <c r="G133" s="13">
        <f>K133+M133+O133+Q133+S133</f>
        <v>10.148131698509909</v>
      </c>
      <c r="H133" s="14">
        <v>111</v>
      </c>
      <c r="I133" s="83">
        <v>344891.07</v>
      </c>
      <c r="J133" s="11">
        <v>10</v>
      </c>
      <c r="K133" s="13">
        <f>J133/I133*$K$195*$K$196</f>
        <v>1.4497330997871298</v>
      </c>
      <c r="L133" s="11">
        <v>6</v>
      </c>
      <c r="M133" s="13">
        <f>L133/I133*$M$195*$M$196</f>
        <v>8.698398598722779</v>
      </c>
      <c r="N133" s="31"/>
      <c r="O133" s="13">
        <f>N133/I133*$O$195*$O$196</f>
        <v>0</v>
      </c>
      <c r="P133" s="31"/>
      <c r="Q133" s="13">
        <f>P133/I133*$Q$195*$Q$196</f>
        <v>0</v>
      </c>
      <c r="R133" s="68"/>
      <c r="S133" s="47">
        <f>R133/I133*$S$195*$S$196</f>
        <v>0</v>
      </c>
      <c r="T133" s="11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</row>
    <row r="134" spans="1:63" s="23" customFormat="1" x14ac:dyDescent="0.25">
      <c r="A134" s="11">
        <f t="shared" si="2"/>
        <v>133</v>
      </c>
      <c r="B134" s="31">
        <v>35</v>
      </c>
      <c r="C134" s="12" t="s">
        <v>26</v>
      </c>
      <c r="D134" s="51">
        <v>1076161004611</v>
      </c>
      <c r="E134" s="10">
        <v>6161049449</v>
      </c>
      <c r="F134" s="32" t="s">
        <v>13</v>
      </c>
      <c r="G134" s="13">
        <f>K134+M134+O134+Q134+S134</f>
        <v>10.182677229497179</v>
      </c>
      <c r="H134" s="14">
        <v>7</v>
      </c>
      <c r="I134" s="87">
        <v>83475.100000000006</v>
      </c>
      <c r="J134" s="11">
        <v>7</v>
      </c>
      <c r="K134" s="13">
        <f>J134/I134*$K$195*$K$196</f>
        <v>4.1928670944988387</v>
      </c>
      <c r="L134" s="11">
        <v>1</v>
      </c>
      <c r="M134" s="13">
        <f>L134/I134*$M$195*$M$196</f>
        <v>5.9898101349983399</v>
      </c>
      <c r="N134" s="31"/>
      <c r="O134" s="13">
        <f>N134/I134*$O$195*$O$196</f>
        <v>0</v>
      </c>
      <c r="P134" s="31"/>
      <c r="Q134" s="13">
        <f>P134/I134*$Q$195*$Q$196</f>
        <v>0</v>
      </c>
      <c r="R134" s="69"/>
      <c r="S134" s="47">
        <f>R134/I134*$S$195*$S$196</f>
        <v>0</v>
      </c>
      <c r="T134" s="49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</row>
    <row r="135" spans="1:63" s="23" customFormat="1" ht="30" x14ac:dyDescent="0.25">
      <c r="A135" s="11">
        <f t="shared" si="2"/>
        <v>134</v>
      </c>
      <c r="B135" s="31">
        <v>304</v>
      </c>
      <c r="C135" s="44" t="s">
        <v>314</v>
      </c>
      <c r="D135" s="51">
        <v>1126194004090</v>
      </c>
      <c r="E135" s="10">
        <v>6168059090</v>
      </c>
      <c r="F135" s="32" t="s">
        <v>13</v>
      </c>
      <c r="G135" s="13">
        <f>K135+M135+O135+Q135+S135</f>
        <v>10.36076172320189</v>
      </c>
      <c r="H135" s="14">
        <v>2</v>
      </c>
      <c r="I135" s="83">
        <v>43433.1</v>
      </c>
      <c r="J135" s="11">
        <v>9</v>
      </c>
      <c r="K135" s="13">
        <f>J135/I135*$K$195*$K$196</f>
        <v>10.36076172320189</v>
      </c>
      <c r="L135" s="11">
        <v>0</v>
      </c>
      <c r="M135" s="13">
        <f>L135/I135*$M$195*$M$196</f>
        <v>0</v>
      </c>
      <c r="N135" s="31"/>
      <c r="O135" s="13">
        <f>N135/I135*$O$195*$O$196</f>
        <v>0</v>
      </c>
      <c r="P135" s="31"/>
      <c r="Q135" s="13">
        <f>P135/I135*$Q$195*$Q$196</f>
        <v>0</v>
      </c>
      <c r="R135" s="68"/>
      <c r="S135" s="47">
        <f>R135/I135*$S$195*$S$196</f>
        <v>0</v>
      </c>
      <c r="T135" s="11" t="s">
        <v>321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</row>
    <row r="136" spans="1:63" s="23" customFormat="1" x14ac:dyDescent="0.25">
      <c r="A136" s="11">
        <f t="shared" si="2"/>
        <v>135</v>
      </c>
      <c r="B136" s="31">
        <v>519</v>
      </c>
      <c r="C136" s="50" t="s">
        <v>263</v>
      </c>
      <c r="D136" s="93" t="s">
        <v>273</v>
      </c>
      <c r="E136" s="79">
        <v>6168091376</v>
      </c>
      <c r="F136" s="32" t="s">
        <v>13</v>
      </c>
      <c r="G136" s="13">
        <f>K136+M136+O136+Q136+S136</f>
        <v>11.931034216921255</v>
      </c>
      <c r="H136" s="37">
        <v>18</v>
      </c>
      <c r="I136" s="109">
        <v>54479.77</v>
      </c>
      <c r="J136" s="37">
        <v>3</v>
      </c>
      <c r="K136" s="13">
        <f>J136/I136*$K$195*$K$196</f>
        <v>2.7533155885202896</v>
      </c>
      <c r="L136" s="14">
        <v>1</v>
      </c>
      <c r="M136" s="13">
        <f>L136/I136*$M$195*$M$196</f>
        <v>9.1777186284009655</v>
      </c>
      <c r="N136" s="67"/>
      <c r="O136" s="13">
        <f>N136/I136*$O$195*$O$196</f>
        <v>0</v>
      </c>
      <c r="P136" s="67"/>
      <c r="Q136" s="13">
        <f>P136/I136*$Q$195*$Q$196</f>
        <v>0</v>
      </c>
      <c r="R136" s="14"/>
      <c r="S136" s="47">
        <f>R136/I136*$S$195*$S$196</f>
        <v>0</v>
      </c>
      <c r="T136" s="11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</row>
    <row r="137" spans="1:63" s="23" customFormat="1" x14ac:dyDescent="0.25">
      <c r="A137" s="11">
        <f t="shared" si="2"/>
        <v>136</v>
      </c>
      <c r="B137" s="31">
        <v>634</v>
      </c>
      <c r="C137" s="64" t="s">
        <v>362</v>
      </c>
      <c r="D137" s="96" t="s">
        <v>363</v>
      </c>
      <c r="E137" s="52" t="s">
        <v>364</v>
      </c>
      <c r="F137" s="32" t="s">
        <v>327</v>
      </c>
      <c r="G137" s="13">
        <f>K137+M137+O137+Q137+S137</f>
        <v>12.029626564302564</v>
      </c>
      <c r="H137" s="62">
        <v>2</v>
      </c>
      <c r="I137" s="83">
        <v>83128.100000000006</v>
      </c>
      <c r="J137" s="37">
        <v>0</v>
      </c>
      <c r="K137" s="13">
        <f>J137/I137*$K$195*$K$196</f>
        <v>0</v>
      </c>
      <c r="L137" s="14">
        <v>2</v>
      </c>
      <c r="M137" s="13">
        <f>L137/I137*$M$195*$M$196</f>
        <v>12.029626564302564</v>
      </c>
      <c r="N137" s="67"/>
      <c r="O137" s="13">
        <f>N137/I137*$O$195*$O$196</f>
        <v>0</v>
      </c>
      <c r="P137" s="67"/>
      <c r="Q137" s="13">
        <f>P137/I137*$Q$195*$Q$196</f>
        <v>0</v>
      </c>
      <c r="R137" s="14"/>
      <c r="S137" s="47">
        <f>R137/I137*$S$195*$S$196</f>
        <v>0</v>
      </c>
      <c r="T137" s="11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</row>
    <row r="138" spans="1:63" s="23" customFormat="1" x14ac:dyDescent="0.25">
      <c r="A138" s="11">
        <f t="shared" si="2"/>
        <v>137</v>
      </c>
      <c r="B138" s="31">
        <v>51</v>
      </c>
      <c r="C138" s="12" t="s">
        <v>30</v>
      </c>
      <c r="D138" s="51">
        <v>1096165001327</v>
      </c>
      <c r="E138" s="10">
        <v>6165154557</v>
      </c>
      <c r="F138" s="32" t="s">
        <v>13</v>
      </c>
      <c r="G138" s="13">
        <f>K138+M138+O138+Q138+S138</f>
        <v>12.485254745425991</v>
      </c>
      <c r="H138" s="14">
        <v>75</v>
      </c>
      <c r="I138" s="83">
        <v>296349.58</v>
      </c>
      <c r="J138" s="11">
        <v>54</v>
      </c>
      <c r="K138" s="13">
        <f>J138/I138*$K$195*$K$196</f>
        <v>9.1108615709865344</v>
      </c>
      <c r="L138" s="11">
        <v>2</v>
      </c>
      <c r="M138" s="13">
        <f>L138/I138*$M$195*$M$196</f>
        <v>3.3743931744394571</v>
      </c>
      <c r="N138" s="31"/>
      <c r="O138" s="13">
        <f>N138/I138*$O$195*$O$196</f>
        <v>0</v>
      </c>
      <c r="P138" s="31"/>
      <c r="Q138" s="13">
        <f>P138/I138*$Q$195*$Q$196</f>
        <v>0</v>
      </c>
      <c r="R138" s="68"/>
      <c r="S138" s="47">
        <f>R138/I138*$S$195*$S$196</f>
        <v>0</v>
      </c>
      <c r="T138" s="49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</row>
    <row r="139" spans="1:63" s="23" customFormat="1" x14ac:dyDescent="0.25">
      <c r="A139" s="11">
        <f t="shared" si="2"/>
        <v>138</v>
      </c>
      <c r="B139" s="33">
        <v>444</v>
      </c>
      <c r="C139" s="41" t="s">
        <v>192</v>
      </c>
      <c r="D139" s="73" t="s">
        <v>115</v>
      </c>
      <c r="E139" s="72" t="s">
        <v>116</v>
      </c>
      <c r="F139" s="32" t="s">
        <v>13</v>
      </c>
      <c r="G139" s="13">
        <f>K139+M139+O139+Q139+S139</f>
        <v>12.877946259471729</v>
      </c>
      <c r="H139" s="54">
        <v>24</v>
      </c>
      <c r="I139" s="83">
        <v>81534.740000000005</v>
      </c>
      <c r="J139" s="11">
        <v>21</v>
      </c>
      <c r="K139" s="13">
        <f>J139/I139*$K$195*$K$196</f>
        <v>12.877946259471729</v>
      </c>
      <c r="L139" s="11">
        <v>0</v>
      </c>
      <c r="M139" s="13">
        <f>L139/I139*$M$195*$M$196</f>
        <v>0</v>
      </c>
      <c r="N139" s="31"/>
      <c r="O139" s="13">
        <f>N139/I139*$O$195*$O$196</f>
        <v>0</v>
      </c>
      <c r="P139" s="31"/>
      <c r="Q139" s="13">
        <f>P139/I139*$Q$195*$Q$196</f>
        <v>0</v>
      </c>
      <c r="R139" s="68"/>
      <c r="S139" s="47">
        <f>R139/I139*$S$195*$S$196</f>
        <v>0</v>
      </c>
      <c r="T139" s="11" t="s">
        <v>215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</row>
    <row r="140" spans="1:63" s="23" customFormat="1" ht="30" x14ac:dyDescent="0.25">
      <c r="A140" s="11">
        <f t="shared" si="2"/>
        <v>139</v>
      </c>
      <c r="B140" s="31">
        <v>151</v>
      </c>
      <c r="C140" s="44" t="s">
        <v>255</v>
      </c>
      <c r="D140" s="51">
        <v>1086168004185</v>
      </c>
      <c r="E140" s="10">
        <v>6168024073</v>
      </c>
      <c r="F140" s="32" t="s">
        <v>13</v>
      </c>
      <c r="G140" s="13">
        <f>K140+M140+O140+Q140+S140</f>
        <v>13.74939774773407</v>
      </c>
      <c r="H140" s="14">
        <v>39</v>
      </c>
      <c r="I140" s="83">
        <v>174553.1</v>
      </c>
      <c r="J140" s="11">
        <v>8</v>
      </c>
      <c r="K140" s="13">
        <f>J140/I140*$K$195*$K$196</f>
        <v>2.2915662912890116</v>
      </c>
      <c r="L140" s="11">
        <v>4</v>
      </c>
      <c r="M140" s="13">
        <f>L140/I140*$M$195*$M$196</f>
        <v>11.457831456445058</v>
      </c>
      <c r="N140" s="31"/>
      <c r="O140" s="13">
        <f>N140/I140*$O$195*$O$196</f>
        <v>0</v>
      </c>
      <c r="P140" s="31"/>
      <c r="Q140" s="13">
        <f>P140/I140*$Q$195*$Q$196</f>
        <v>0</v>
      </c>
      <c r="R140" s="68"/>
      <c r="S140" s="47">
        <f>R140/I140*$S$195*$S$196</f>
        <v>0</v>
      </c>
      <c r="T140" s="11" t="s">
        <v>282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</row>
    <row r="141" spans="1:63" s="23" customFormat="1" x14ac:dyDescent="0.25">
      <c r="A141" s="11">
        <f t="shared" si="2"/>
        <v>140</v>
      </c>
      <c r="B141" s="31">
        <v>124</v>
      </c>
      <c r="C141" s="12" t="s">
        <v>50</v>
      </c>
      <c r="D141" s="51">
        <v>1116165006363</v>
      </c>
      <c r="E141" s="10">
        <v>6165171626</v>
      </c>
      <c r="F141" s="32" t="s">
        <v>13</v>
      </c>
      <c r="G141" s="13">
        <f>K141+M141+O141+Q141+S141</f>
        <v>13.783871567064136</v>
      </c>
      <c r="H141" s="14">
        <v>28</v>
      </c>
      <c r="I141" s="83">
        <v>119705.12</v>
      </c>
      <c r="J141" s="11">
        <v>13</v>
      </c>
      <c r="K141" s="13">
        <f>J141/I141*$K$195*$K$196</f>
        <v>5.4300100112676892</v>
      </c>
      <c r="L141" s="11">
        <v>2</v>
      </c>
      <c r="M141" s="13">
        <f>L141/I141*$M$195*$M$196</f>
        <v>8.3538615557964455</v>
      </c>
      <c r="N141" s="31"/>
      <c r="O141" s="13">
        <f>N141/I141*$O$195*$O$196</f>
        <v>0</v>
      </c>
      <c r="P141" s="31"/>
      <c r="Q141" s="13">
        <f>P141/I141*$Q$195*$Q$196</f>
        <v>0</v>
      </c>
      <c r="R141" s="69"/>
      <c r="S141" s="47">
        <f>R141/I141*$S$195*$S$196</f>
        <v>0</v>
      </c>
      <c r="T141" s="49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</row>
    <row r="142" spans="1:63" s="23" customFormat="1" x14ac:dyDescent="0.25">
      <c r="A142" s="11">
        <f t="shared" si="2"/>
        <v>141</v>
      </c>
      <c r="B142" s="31">
        <v>63</v>
      </c>
      <c r="C142" s="12" t="s">
        <v>34</v>
      </c>
      <c r="D142" s="51">
        <v>1136195011996</v>
      </c>
      <c r="E142" s="10">
        <v>6163133086</v>
      </c>
      <c r="F142" s="32" t="s">
        <v>13</v>
      </c>
      <c r="G142" s="13">
        <f>K142+M142+O142+Q142+S142</f>
        <v>13.800025090954712</v>
      </c>
      <c r="H142" s="14">
        <v>6</v>
      </c>
      <c r="I142" s="83">
        <v>39855</v>
      </c>
      <c r="J142" s="11">
        <v>1</v>
      </c>
      <c r="K142" s="13">
        <f>J142/I142*$K$195*$K$196</f>
        <v>1.2545477355413375</v>
      </c>
      <c r="L142" s="11">
        <v>1</v>
      </c>
      <c r="M142" s="13">
        <f>L142/I142*$M$195*$M$196</f>
        <v>12.545477355413375</v>
      </c>
      <c r="N142" s="31"/>
      <c r="O142" s="13">
        <f>N142/I142*$O$195*$O$196</f>
        <v>0</v>
      </c>
      <c r="P142" s="31"/>
      <c r="Q142" s="13">
        <f>P142/I142*$Q$195*$Q$196</f>
        <v>0</v>
      </c>
      <c r="R142" s="68"/>
      <c r="S142" s="47">
        <f>R142/I142*$S$195*$S$196</f>
        <v>0</v>
      </c>
      <c r="T142" s="49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</row>
    <row r="143" spans="1:63" s="23" customFormat="1" x14ac:dyDescent="0.25">
      <c r="A143" s="11">
        <f t="shared" si="2"/>
        <v>142</v>
      </c>
      <c r="B143" s="31">
        <v>377</v>
      </c>
      <c r="C143" s="50" t="s">
        <v>97</v>
      </c>
      <c r="D143" s="51">
        <v>1156196063352</v>
      </c>
      <c r="E143" s="10">
        <v>6166096594</v>
      </c>
      <c r="F143" s="32" t="s">
        <v>13</v>
      </c>
      <c r="G143" s="13">
        <f>K143+M143+O143+Q143+S143</f>
        <v>14.622182076096941</v>
      </c>
      <c r="H143" s="54">
        <v>179</v>
      </c>
      <c r="I143" s="83">
        <v>495822.03</v>
      </c>
      <c r="J143" s="11">
        <v>35</v>
      </c>
      <c r="K143" s="13">
        <f>J143/I143*$K$195*$K$196</f>
        <v>3.5294922252647791</v>
      </c>
      <c r="L143" s="11">
        <v>11</v>
      </c>
      <c r="M143" s="13">
        <f>L143/I143*$M$195*$M$196</f>
        <v>11.092689850832162</v>
      </c>
      <c r="N143" s="31"/>
      <c r="O143" s="13">
        <f>N143/I143*$O$195*$O$196</f>
        <v>0</v>
      </c>
      <c r="P143" s="31"/>
      <c r="Q143" s="13">
        <f>P143/I143*$Q$195*$Q$196</f>
        <v>0</v>
      </c>
      <c r="R143" s="68"/>
      <c r="S143" s="47">
        <f>R143/I143*$S$195*$S$196</f>
        <v>0</v>
      </c>
      <c r="T143" s="11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</row>
    <row r="144" spans="1:63" s="23" customFormat="1" x14ac:dyDescent="0.25">
      <c r="A144" s="11">
        <f t="shared" si="2"/>
        <v>143</v>
      </c>
      <c r="B144" s="31">
        <v>41</v>
      </c>
      <c r="C144" s="12" t="s">
        <v>28</v>
      </c>
      <c r="D144" s="51">
        <v>1106193007260</v>
      </c>
      <c r="E144" s="10">
        <v>6161059856</v>
      </c>
      <c r="F144" s="32" t="s">
        <v>13</v>
      </c>
      <c r="G144" s="13">
        <f>K144+M144+O144+Q144+S144</f>
        <v>14.942050828958994</v>
      </c>
      <c r="H144" s="14">
        <v>11</v>
      </c>
      <c r="I144" s="83">
        <v>76964</v>
      </c>
      <c r="J144" s="11">
        <v>3</v>
      </c>
      <c r="K144" s="13">
        <f>J144/I144*$K$195*$K$196</f>
        <v>1.948963151603347</v>
      </c>
      <c r="L144" s="11">
        <v>2</v>
      </c>
      <c r="M144" s="13">
        <f>L144/I144*$M$195*$M$196</f>
        <v>12.993087677355646</v>
      </c>
      <c r="N144" s="31"/>
      <c r="O144" s="13">
        <f>N144/I144*$O$195*$O$196</f>
        <v>0</v>
      </c>
      <c r="P144" s="31"/>
      <c r="Q144" s="13">
        <f>P144/I144*$Q$195*$Q$196</f>
        <v>0</v>
      </c>
      <c r="R144" s="68"/>
      <c r="S144" s="47">
        <f>R144/I144*$S$195*$S$196</f>
        <v>0</v>
      </c>
      <c r="T144" s="49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</row>
    <row r="145" spans="1:63" s="23" customFormat="1" x14ac:dyDescent="0.25">
      <c r="A145" s="11">
        <f t="shared" si="2"/>
        <v>144</v>
      </c>
      <c r="B145" s="31">
        <v>312</v>
      </c>
      <c r="C145" s="12" t="s">
        <v>65</v>
      </c>
      <c r="D145" s="51">
        <v>1136195009774</v>
      </c>
      <c r="E145" s="10">
        <v>6167123057</v>
      </c>
      <c r="F145" s="32" t="s">
        <v>13</v>
      </c>
      <c r="G145" s="13">
        <f>K145+M145+O145+Q145+S145</f>
        <v>15.308543698237985</v>
      </c>
      <c r="H145" s="14">
        <v>5</v>
      </c>
      <c r="I145" s="83">
        <v>52258.400000000001</v>
      </c>
      <c r="J145" s="11">
        <v>16</v>
      </c>
      <c r="K145" s="13">
        <f>J145/I145*$K$195*$K$196</f>
        <v>15.308543698237985</v>
      </c>
      <c r="L145" s="11">
        <v>0</v>
      </c>
      <c r="M145" s="13">
        <f>L145/I145*$M$195*$M$196</f>
        <v>0</v>
      </c>
      <c r="N145" s="31"/>
      <c r="O145" s="13">
        <f>N145/I145*$O$195*$O$196</f>
        <v>0</v>
      </c>
      <c r="P145" s="31"/>
      <c r="Q145" s="13">
        <f>P145/I145*$Q$195*$Q$196</f>
        <v>0</v>
      </c>
      <c r="R145" s="68"/>
      <c r="S145" s="47">
        <f>R145/I145*$S$195*$S$196</f>
        <v>0</v>
      </c>
      <c r="T145" s="11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</row>
    <row r="146" spans="1:63" s="23" customFormat="1" x14ac:dyDescent="0.25">
      <c r="A146" s="11">
        <f t="shared" si="2"/>
        <v>145</v>
      </c>
      <c r="B146" s="31">
        <v>129</v>
      </c>
      <c r="C146" s="50" t="s">
        <v>51</v>
      </c>
      <c r="D146" s="51">
        <v>1027700082266</v>
      </c>
      <c r="E146" s="10">
        <v>7701208190</v>
      </c>
      <c r="F146" s="32" t="s">
        <v>13</v>
      </c>
      <c r="G146" s="13">
        <f>K146+M146+O146+Q146+S146</f>
        <v>17.162834682427487</v>
      </c>
      <c r="H146" s="14">
        <v>10</v>
      </c>
      <c r="I146" s="83">
        <v>122357.41</v>
      </c>
      <c r="J146" s="11">
        <v>12</v>
      </c>
      <c r="K146" s="13">
        <f>J146/I146*$K$195*$K$196</f>
        <v>4.903667052122139</v>
      </c>
      <c r="L146" s="24">
        <v>3</v>
      </c>
      <c r="M146" s="13">
        <f>L146/I146*$M$195*$M$196</f>
        <v>12.259167630305347</v>
      </c>
      <c r="N146" s="31"/>
      <c r="O146" s="13">
        <f>N146/I146*$O$195*$O$196</f>
        <v>0</v>
      </c>
      <c r="P146" s="31"/>
      <c r="Q146" s="13">
        <f>P146/I146*$Q$195*$Q$196</f>
        <v>0</v>
      </c>
      <c r="R146" s="68"/>
      <c r="S146" s="47">
        <f>R146/I146*$S$195*$S$196</f>
        <v>0</v>
      </c>
      <c r="T146" s="11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</row>
    <row r="147" spans="1:63" s="23" customFormat="1" x14ac:dyDescent="0.25">
      <c r="A147" s="11">
        <f t="shared" si="2"/>
        <v>146</v>
      </c>
      <c r="B147" s="31">
        <v>3</v>
      </c>
      <c r="C147" s="44" t="s">
        <v>180</v>
      </c>
      <c r="D147" s="51" t="s">
        <v>77</v>
      </c>
      <c r="E147" s="10">
        <v>6165177868</v>
      </c>
      <c r="F147" s="32" t="s">
        <v>13</v>
      </c>
      <c r="G147" s="13">
        <f>K147+M147+O147+Q147+S147</f>
        <v>17.18704489084255</v>
      </c>
      <c r="H147" s="14">
        <v>23</v>
      </c>
      <c r="I147" s="83">
        <v>98911.71</v>
      </c>
      <c r="J147" s="11">
        <v>4</v>
      </c>
      <c r="K147" s="13">
        <f>J147/I147*$K$195*$K$196</f>
        <v>2.022005281275594</v>
      </c>
      <c r="L147" s="11">
        <v>3</v>
      </c>
      <c r="M147" s="13">
        <f>L147/I147*$M$195*$M$196</f>
        <v>15.165039609566955</v>
      </c>
      <c r="N147" s="31"/>
      <c r="O147" s="13">
        <f>N147/I147*$O$195*$O$196</f>
        <v>0</v>
      </c>
      <c r="P147" s="31"/>
      <c r="Q147" s="13">
        <f>P147/I147*$Q$195*$Q$196</f>
        <v>0</v>
      </c>
      <c r="R147" s="68"/>
      <c r="S147" s="47">
        <f>R147/I147*$S$195*$S$196</f>
        <v>0</v>
      </c>
      <c r="T147" s="49" t="s">
        <v>203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</row>
    <row r="148" spans="1:63" s="23" customFormat="1" x14ac:dyDescent="0.25">
      <c r="A148" s="11">
        <f t="shared" si="2"/>
        <v>147</v>
      </c>
      <c r="B148" s="33">
        <v>506</v>
      </c>
      <c r="C148" s="65" t="s">
        <v>173</v>
      </c>
      <c r="D148" s="73" t="s">
        <v>178</v>
      </c>
      <c r="E148" s="78">
        <v>6161080791</v>
      </c>
      <c r="F148" s="32" t="s">
        <v>13</v>
      </c>
      <c r="G148" s="13">
        <f>K148+M148+O148+Q148+S148</f>
        <v>17.985560199964702</v>
      </c>
      <c r="H148" s="14">
        <v>35</v>
      </c>
      <c r="I148" s="83">
        <v>80620.23</v>
      </c>
      <c r="J148" s="11">
        <v>9</v>
      </c>
      <c r="K148" s="13">
        <f>J148/I148*$K$195*$K$196</f>
        <v>5.5817255792993894</v>
      </c>
      <c r="L148" s="11">
        <v>2</v>
      </c>
      <c r="M148" s="13">
        <f>L148/I148*$M$195*$M$196</f>
        <v>12.403834620665311</v>
      </c>
      <c r="N148" s="31"/>
      <c r="O148" s="13">
        <f>N148/I148*$O$195*$O$196</f>
        <v>0</v>
      </c>
      <c r="P148" s="31"/>
      <c r="Q148" s="13">
        <f>P148/I148*$Q$195*$Q$196</f>
        <v>0</v>
      </c>
      <c r="R148" s="68"/>
      <c r="S148" s="47">
        <f>R148/I148*$S$195*$S$196</f>
        <v>0</v>
      </c>
      <c r="T148" s="11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</row>
    <row r="149" spans="1:63" s="23" customFormat="1" x14ac:dyDescent="0.25">
      <c r="A149" s="11">
        <f t="shared" si="2"/>
        <v>148</v>
      </c>
      <c r="B149" s="31">
        <v>223</v>
      </c>
      <c r="C149" s="50" t="s">
        <v>235</v>
      </c>
      <c r="D149" s="51">
        <v>1146196003469</v>
      </c>
      <c r="E149" s="10">
        <v>6163157457</v>
      </c>
      <c r="F149" s="32" t="s">
        <v>13</v>
      </c>
      <c r="G149" s="13">
        <f>K149+M149+O149+Q149+S149</f>
        <v>18.302529304964064</v>
      </c>
      <c r="H149" s="54">
        <v>10</v>
      </c>
      <c r="I149" s="83">
        <v>19123.04</v>
      </c>
      <c r="J149" s="11">
        <v>7</v>
      </c>
      <c r="K149" s="13">
        <f>J149/I149*$K$195*$K$196</f>
        <v>18.302529304964064</v>
      </c>
      <c r="L149" s="11">
        <v>0</v>
      </c>
      <c r="M149" s="13">
        <f>L149/I149*$M$195*$M$196</f>
        <v>0</v>
      </c>
      <c r="N149" s="31"/>
      <c r="O149" s="13">
        <f>N149/I149*$O$195*$O$196</f>
        <v>0</v>
      </c>
      <c r="P149" s="31"/>
      <c r="Q149" s="13">
        <f>P149/I149*$Q$195*$Q$196</f>
        <v>0</v>
      </c>
      <c r="R149" s="68"/>
      <c r="S149" s="47">
        <f>R149/I149*$S$195*$S$196</f>
        <v>0</v>
      </c>
      <c r="T149" s="11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</row>
    <row r="150" spans="1:63" s="23" customFormat="1" x14ac:dyDescent="0.25">
      <c r="A150" s="11">
        <f t="shared" si="2"/>
        <v>149</v>
      </c>
      <c r="B150" s="31">
        <v>267</v>
      </c>
      <c r="C150" s="12" t="s">
        <v>62</v>
      </c>
      <c r="D150" s="51">
        <v>1026104370489</v>
      </c>
      <c r="E150" s="10">
        <v>6168099311</v>
      </c>
      <c r="F150" s="32" t="s">
        <v>13</v>
      </c>
      <c r="G150" s="13">
        <f>K150+M150+O150+Q150+S150</f>
        <v>18.882243138552504</v>
      </c>
      <c r="H150" s="14">
        <v>6</v>
      </c>
      <c r="I150" s="83">
        <v>55607.8</v>
      </c>
      <c r="J150" s="11">
        <v>1</v>
      </c>
      <c r="K150" s="13">
        <f>J150/I150*$K$195*$K$196</f>
        <v>0.89915443516916682</v>
      </c>
      <c r="L150" s="11">
        <v>2</v>
      </c>
      <c r="M150" s="13">
        <f>L150/I150*$M$195*$M$196</f>
        <v>17.983088703383338</v>
      </c>
      <c r="N150" s="31"/>
      <c r="O150" s="13">
        <f>N150/I150*$O$195*$O$196</f>
        <v>0</v>
      </c>
      <c r="P150" s="31"/>
      <c r="Q150" s="13">
        <f>P150/I150*$Q$195*$Q$196</f>
        <v>0</v>
      </c>
      <c r="R150" s="68"/>
      <c r="S150" s="47">
        <f>R150/I150*$S$195*$S$196</f>
        <v>0</v>
      </c>
      <c r="T150" s="11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</row>
    <row r="151" spans="1:63" s="23" customFormat="1" x14ac:dyDescent="0.25">
      <c r="A151" s="11">
        <f t="shared" si="2"/>
        <v>150</v>
      </c>
      <c r="B151" s="31">
        <v>321</v>
      </c>
      <c r="C151" s="12" t="s">
        <v>67</v>
      </c>
      <c r="D151" s="51">
        <v>1136193000987</v>
      </c>
      <c r="E151" s="10">
        <v>6166086123</v>
      </c>
      <c r="F151" s="32" t="s">
        <v>13</v>
      </c>
      <c r="G151" s="13">
        <f>K151+M151+O151+Q151+S151</f>
        <v>19.271833059673305</v>
      </c>
      <c r="H151" s="14">
        <v>7</v>
      </c>
      <c r="I151" s="83">
        <v>25944.6</v>
      </c>
      <c r="J151" s="11">
        <v>0</v>
      </c>
      <c r="K151" s="13">
        <f>J151/I151*$K$195*$K$196</f>
        <v>0</v>
      </c>
      <c r="L151" s="11">
        <v>1</v>
      </c>
      <c r="M151" s="13">
        <f>L151/I151*$M$195*$M$196</f>
        <v>19.271833059673305</v>
      </c>
      <c r="N151" s="31"/>
      <c r="O151" s="13">
        <f>N151/I151*$O$195*$O$196</f>
        <v>0</v>
      </c>
      <c r="P151" s="31"/>
      <c r="Q151" s="13">
        <f>P151/I151*$Q$195*$Q$196</f>
        <v>0</v>
      </c>
      <c r="R151" s="68"/>
      <c r="S151" s="47">
        <f>R151/I151*$S$195*$S$196</f>
        <v>0</v>
      </c>
      <c r="T151" s="11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</row>
    <row r="152" spans="1:63" s="23" customFormat="1" x14ac:dyDescent="0.25">
      <c r="A152" s="11">
        <f t="shared" si="2"/>
        <v>151</v>
      </c>
      <c r="B152" s="31">
        <v>184</v>
      </c>
      <c r="C152" s="12" t="s">
        <v>56</v>
      </c>
      <c r="D152" s="51">
        <v>1136164004371</v>
      </c>
      <c r="E152" s="10">
        <v>6164312602</v>
      </c>
      <c r="F152" s="32" t="s">
        <v>13</v>
      </c>
      <c r="G152" s="13">
        <f>K152+M152+O152+Q152+S152</f>
        <v>19.540991416852151</v>
      </c>
      <c r="H152" s="14">
        <v>2</v>
      </c>
      <c r="I152" s="83">
        <v>53733.2</v>
      </c>
      <c r="J152" s="11">
        <v>1</v>
      </c>
      <c r="K152" s="13">
        <f>J152/I152*$K$195*$K$196</f>
        <v>0.93052340080248341</v>
      </c>
      <c r="L152" s="11">
        <v>2</v>
      </c>
      <c r="M152" s="13">
        <f>L152/I152*$M$195*$M$196</f>
        <v>18.610468016049669</v>
      </c>
      <c r="N152" s="31"/>
      <c r="O152" s="13">
        <f>N152/I152*$O$195*$O$196</f>
        <v>0</v>
      </c>
      <c r="P152" s="31"/>
      <c r="Q152" s="13">
        <f>P152/I152*$Q$195*$Q$196</f>
        <v>0</v>
      </c>
      <c r="R152" s="68"/>
      <c r="S152" s="47">
        <f>R152/I152*$S$195*$S$196</f>
        <v>0</v>
      </c>
      <c r="T152" s="11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</row>
    <row r="153" spans="1:63" s="23" customFormat="1" x14ac:dyDescent="0.25">
      <c r="A153" s="11">
        <f t="shared" si="2"/>
        <v>152</v>
      </c>
      <c r="B153" s="31">
        <v>518</v>
      </c>
      <c r="C153" s="50" t="s">
        <v>262</v>
      </c>
      <c r="D153" s="93" t="s">
        <v>271</v>
      </c>
      <c r="E153" s="74" t="s">
        <v>272</v>
      </c>
      <c r="F153" s="32" t="s">
        <v>13</v>
      </c>
      <c r="G153" s="13">
        <f>K153+M153+O153+Q153+S153</f>
        <v>22.798032119463514</v>
      </c>
      <c r="H153" s="14">
        <v>19</v>
      </c>
      <c r="I153" s="108">
        <v>87726.87</v>
      </c>
      <c r="J153" s="37">
        <v>0</v>
      </c>
      <c r="K153" s="13">
        <f>J153/I153*$K$195*$K$196</f>
        <v>0</v>
      </c>
      <c r="L153" s="14">
        <v>4</v>
      </c>
      <c r="M153" s="13">
        <f>L153/I153*$M$195*$M$196</f>
        <v>22.798032119463514</v>
      </c>
      <c r="N153" s="67"/>
      <c r="O153" s="13">
        <f>N153/I153*$O$195*$O$196</f>
        <v>0</v>
      </c>
      <c r="P153" s="67"/>
      <c r="Q153" s="13">
        <f>P153/I153*$Q$195*$Q$196</f>
        <v>0</v>
      </c>
      <c r="R153" s="14"/>
      <c r="S153" s="47">
        <f>R153/I153*$S$195*$S$196</f>
        <v>0</v>
      </c>
      <c r="T153" s="11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</row>
    <row r="154" spans="1:63" s="23" customFormat="1" x14ac:dyDescent="0.25">
      <c r="A154" s="11">
        <f t="shared" si="2"/>
        <v>153</v>
      </c>
      <c r="B154" s="31">
        <v>262</v>
      </c>
      <c r="C154" s="50" t="s">
        <v>61</v>
      </c>
      <c r="D154" s="51">
        <v>1076166003792</v>
      </c>
      <c r="E154" s="10">
        <v>6166063133</v>
      </c>
      <c r="F154" s="32" t="s">
        <v>13</v>
      </c>
      <c r="G154" s="13">
        <f>K154+M154+O154+Q154+S154</f>
        <v>23.150089668581391</v>
      </c>
      <c r="H154" s="54">
        <v>264</v>
      </c>
      <c r="I154" s="84">
        <v>881206.09</v>
      </c>
      <c r="J154" s="11">
        <v>38</v>
      </c>
      <c r="K154" s="13">
        <f>J154/I154*$K$195*$K$196</f>
        <v>2.1561358024659136</v>
      </c>
      <c r="L154" s="11">
        <v>29</v>
      </c>
      <c r="M154" s="13">
        <f>L154/I154*$M$195*$M$196</f>
        <v>16.454720597766183</v>
      </c>
      <c r="N154" s="31"/>
      <c r="O154" s="13">
        <f>N154/I154*$O$195*$O$196</f>
        <v>0</v>
      </c>
      <c r="P154" s="31"/>
      <c r="Q154" s="13">
        <f>P154/I154*$Q$195*$Q$196</f>
        <v>0</v>
      </c>
      <c r="R154" s="97">
        <v>2</v>
      </c>
      <c r="S154" s="47">
        <f>R154/I154*$S$195*$S$196</f>
        <v>4.5392332683492915</v>
      </c>
      <c r="T154" s="11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</row>
    <row r="155" spans="1:63" s="23" customFormat="1" x14ac:dyDescent="0.25">
      <c r="A155" s="11">
        <f t="shared" si="2"/>
        <v>154</v>
      </c>
      <c r="B155" s="31">
        <v>121</v>
      </c>
      <c r="C155" s="50" t="s">
        <v>49</v>
      </c>
      <c r="D155" s="51">
        <v>1076167007003</v>
      </c>
      <c r="E155" s="10">
        <v>6167096332</v>
      </c>
      <c r="F155" s="32" t="s">
        <v>13</v>
      </c>
      <c r="G155" s="13">
        <f>K155+M155+O155+Q155+S155</f>
        <v>23.710755992713167</v>
      </c>
      <c r="H155" s="14">
        <v>216</v>
      </c>
      <c r="I155" s="83">
        <v>679016.73</v>
      </c>
      <c r="J155" s="11">
        <v>52</v>
      </c>
      <c r="K155" s="13">
        <f>J155/I155*$K$195*$K$196</f>
        <v>3.8290661851586485</v>
      </c>
      <c r="L155" s="11">
        <v>27</v>
      </c>
      <c r="M155" s="13">
        <f>L155/I155*$M$195*$M$196</f>
        <v>19.881689807554519</v>
      </c>
      <c r="N155" s="31"/>
      <c r="O155" s="13">
        <f>N155/I155*$O$195*$O$196</f>
        <v>0</v>
      </c>
      <c r="P155" s="31"/>
      <c r="Q155" s="13">
        <f>P155/I155*$Q$195*$Q$196</f>
        <v>0</v>
      </c>
      <c r="R155" s="68"/>
      <c r="S155" s="47">
        <f>R155/I155*$S$195*$S$196</f>
        <v>0</v>
      </c>
      <c r="T155" s="49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</row>
    <row r="156" spans="1:63" s="23" customFormat="1" x14ac:dyDescent="0.25">
      <c r="A156" s="11">
        <f t="shared" si="2"/>
        <v>155</v>
      </c>
      <c r="B156" s="33">
        <v>442</v>
      </c>
      <c r="C156" s="41" t="s">
        <v>259</v>
      </c>
      <c r="D156" s="73" t="s">
        <v>243</v>
      </c>
      <c r="E156" s="72" t="s">
        <v>244</v>
      </c>
      <c r="F156" s="32" t="s">
        <v>13</v>
      </c>
      <c r="G156" s="13">
        <f>K156+M156+O156+Q156+S156</f>
        <v>24.4585954026537</v>
      </c>
      <c r="H156" s="54">
        <v>37</v>
      </c>
      <c r="I156" s="84">
        <v>91992.2</v>
      </c>
      <c r="J156" s="11">
        <v>25</v>
      </c>
      <c r="K156" s="13">
        <f>J156/I156*$K$195*$K$196</f>
        <v>13.588108557029834</v>
      </c>
      <c r="L156" s="11">
        <v>2</v>
      </c>
      <c r="M156" s="13">
        <f>L156/I156*$M$195*$M$196</f>
        <v>10.870486845623867</v>
      </c>
      <c r="N156" s="31"/>
      <c r="O156" s="13">
        <f>N156/I156*$O$195*$O$196</f>
        <v>0</v>
      </c>
      <c r="P156" s="31"/>
      <c r="Q156" s="13">
        <f>P156/I156*$Q$195*$Q$196</f>
        <v>0</v>
      </c>
      <c r="R156" s="68"/>
      <c r="S156" s="47">
        <f>R156/I156*$S$195*$S$196</f>
        <v>0</v>
      </c>
      <c r="T156" s="11" t="s">
        <v>284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</row>
    <row r="157" spans="1:63" s="23" customFormat="1" x14ac:dyDescent="0.25">
      <c r="A157" s="11">
        <f t="shared" si="2"/>
        <v>156</v>
      </c>
      <c r="B157" s="33">
        <v>504</v>
      </c>
      <c r="C157" s="65" t="s">
        <v>171</v>
      </c>
      <c r="D157" s="73" t="s">
        <v>176</v>
      </c>
      <c r="E157" s="78">
        <v>6161076918</v>
      </c>
      <c r="F157" s="32" t="s">
        <v>13</v>
      </c>
      <c r="G157" s="13">
        <f>K157+M157+O157+Q157+S157</f>
        <v>24.742581983593766</v>
      </c>
      <c r="H157" s="54">
        <v>146</v>
      </c>
      <c r="I157" s="84">
        <v>52541</v>
      </c>
      <c r="J157" s="11">
        <v>6</v>
      </c>
      <c r="K157" s="13">
        <f>J157/I157*$K$195*$K$196</f>
        <v>5.7098266115985616</v>
      </c>
      <c r="L157" s="11">
        <v>2</v>
      </c>
      <c r="M157" s="13">
        <f>L157/I157*$M$195*$M$196</f>
        <v>19.032755371995204</v>
      </c>
      <c r="N157" s="31"/>
      <c r="O157" s="13">
        <f>N157/I157*$O$195*$O$196</f>
        <v>0</v>
      </c>
      <c r="P157" s="31"/>
      <c r="Q157" s="13">
        <f>P157/I157*$Q$195*$Q$196</f>
        <v>0</v>
      </c>
      <c r="R157" s="68"/>
      <c r="S157" s="47">
        <f>R157/I157*$S$195*$S$196</f>
        <v>0</v>
      </c>
      <c r="T157" s="11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</row>
    <row r="158" spans="1:63" s="23" customFormat="1" x14ac:dyDescent="0.25">
      <c r="A158" s="11">
        <f t="shared" si="2"/>
        <v>157</v>
      </c>
      <c r="B158" s="31">
        <v>14</v>
      </c>
      <c r="C158" s="12" t="s">
        <v>20</v>
      </c>
      <c r="D158" s="51" t="s">
        <v>80</v>
      </c>
      <c r="E158" s="10">
        <v>6164275654</v>
      </c>
      <c r="F158" s="32" t="s">
        <v>13</v>
      </c>
      <c r="G158" s="13">
        <f>K158+M158+O158+Q158+S158</f>
        <v>26.735193330848865</v>
      </c>
      <c r="H158" s="14">
        <v>169</v>
      </c>
      <c r="I158" s="87">
        <v>271178.14</v>
      </c>
      <c r="J158" s="11">
        <v>45</v>
      </c>
      <c r="K158" s="13">
        <f>J158/I158*$K$195*$K$196</f>
        <v>8.2971289647462001</v>
      </c>
      <c r="L158" s="11">
        <v>10</v>
      </c>
      <c r="M158" s="13">
        <f>L158/I158*$M$195*$M$196</f>
        <v>18.438064366102665</v>
      </c>
      <c r="N158" s="31"/>
      <c r="O158" s="13">
        <f>N158/I158*$O$195*$O$196</f>
        <v>0</v>
      </c>
      <c r="P158" s="31"/>
      <c r="Q158" s="13">
        <f>P158/I158*$Q$195*$Q$196</f>
        <v>0</v>
      </c>
      <c r="R158" s="68"/>
      <c r="S158" s="47">
        <f>R158/I158*$S$195*$S$196</f>
        <v>0</v>
      </c>
      <c r="T158" s="49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</row>
    <row r="159" spans="1:63" s="23" customFormat="1" x14ac:dyDescent="0.25">
      <c r="A159" s="11">
        <f t="shared" si="2"/>
        <v>158</v>
      </c>
      <c r="B159" s="33">
        <v>447</v>
      </c>
      <c r="C159" s="41" t="s">
        <v>237</v>
      </c>
      <c r="D159" s="73" t="s">
        <v>117</v>
      </c>
      <c r="E159" s="72" t="s">
        <v>118</v>
      </c>
      <c r="F159" s="32" t="s">
        <v>13</v>
      </c>
      <c r="G159" s="13">
        <f>K159+M159+O159+Q159+S159</f>
        <v>27.901739003785153</v>
      </c>
      <c r="H159" s="14">
        <v>8</v>
      </c>
      <c r="I159" s="83">
        <v>17920.03</v>
      </c>
      <c r="J159" s="11">
        <v>0</v>
      </c>
      <c r="K159" s="13">
        <f>J159/I159*$K$195*$K$196</f>
        <v>0</v>
      </c>
      <c r="L159" s="11">
        <v>1</v>
      </c>
      <c r="M159" s="13">
        <f>L159/I159*$M$195*$M$196</f>
        <v>27.901739003785153</v>
      </c>
      <c r="N159" s="31"/>
      <c r="O159" s="13">
        <f>N159/I159*$O$195*$O$196</f>
        <v>0</v>
      </c>
      <c r="P159" s="31"/>
      <c r="Q159" s="13">
        <f>P159/I159*$Q$195*$Q$196</f>
        <v>0</v>
      </c>
      <c r="R159" s="68"/>
      <c r="S159" s="47">
        <f>R159/I159*$S$195*$S$196</f>
        <v>0</v>
      </c>
      <c r="T159" s="34" t="s">
        <v>253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</row>
    <row r="160" spans="1:63" s="23" customFormat="1" x14ac:dyDescent="0.25">
      <c r="A160" s="11">
        <f t="shared" si="2"/>
        <v>159</v>
      </c>
      <c r="B160" s="31">
        <v>586</v>
      </c>
      <c r="C160" s="12" t="s">
        <v>315</v>
      </c>
      <c r="D160" s="95">
        <v>1196196007193</v>
      </c>
      <c r="E160" s="53">
        <v>6161087074</v>
      </c>
      <c r="F160" s="32" t="s">
        <v>13</v>
      </c>
      <c r="G160" s="13">
        <f>K160+M160+O160+Q160+S160</f>
        <v>28.029476817074535</v>
      </c>
      <c r="H160" s="62">
        <v>6</v>
      </c>
      <c r="I160" s="83">
        <v>39244.400000000001</v>
      </c>
      <c r="J160" s="37">
        <v>2</v>
      </c>
      <c r="K160" s="13">
        <f>J160/I160*$K$195*$K$196</f>
        <v>2.548134256097685</v>
      </c>
      <c r="L160" s="14">
        <v>2</v>
      </c>
      <c r="M160" s="13">
        <f>L160/I160*$M$195*$M$196</f>
        <v>25.481342560976849</v>
      </c>
      <c r="N160" s="67"/>
      <c r="O160" s="13">
        <f>N160/I160*$O$195*$O$196</f>
        <v>0</v>
      </c>
      <c r="P160" s="67"/>
      <c r="Q160" s="13">
        <f>P160/I160*$Q$195*$Q$196</f>
        <v>0</v>
      </c>
      <c r="R160" s="14"/>
      <c r="S160" s="47">
        <f>R160/I160*$S$195*$S$196</f>
        <v>0</v>
      </c>
      <c r="T160" s="11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</row>
    <row r="161" spans="1:63" s="23" customFormat="1" x14ac:dyDescent="0.25">
      <c r="A161" s="11">
        <f t="shared" si="2"/>
        <v>160</v>
      </c>
      <c r="B161" s="33">
        <v>405</v>
      </c>
      <c r="C161" s="41" t="s">
        <v>189</v>
      </c>
      <c r="D161" s="59">
        <v>1156196074253</v>
      </c>
      <c r="E161" s="19">
        <v>6163144137</v>
      </c>
      <c r="F161" s="32" t="s">
        <v>13</v>
      </c>
      <c r="G161" s="13">
        <f>K161+M161+O161+Q161+S161</f>
        <v>29.692884214501394</v>
      </c>
      <c r="H161" s="54">
        <v>14</v>
      </c>
      <c r="I161" s="110">
        <v>65672.3</v>
      </c>
      <c r="J161" s="11">
        <v>9</v>
      </c>
      <c r="K161" s="13">
        <f>J161/I161*$K$195*$K$196</f>
        <v>6.8522040495003216</v>
      </c>
      <c r="L161" s="11">
        <v>3</v>
      </c>
      <c r="M161" s="13">
        <f>L161/I161*$M$195*$M$196</f>
        <v>22.840680165001071</v>
      </c>
      <c r="N161" s="31"/>
      <c r="O161" s="13">
        <f>N161/I161*$O$195*$O$196</f>
        <v>0</v>
      </c>
      <c r="P161" s="31"/>
      <c r="Q161" s="13">
        <f>P161/I161*$Q$195*$Q$196</f>
        <v>0</v>
      </c>
      <c r="R161" s="68"/>
      <c r="S161" s="47">
        <f>R161/I161*$S$195*$S$196</f>
        <v>0</v>
      </c>
      <c r="T161" s="11" t="s">
        <v>212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</row>
    <row r="162" spans="1:63" s="23" customFormat="1" x14ac:dyDescent="0.25">
      <c r="A162" s="11">
        <f t="shared" si="2"/>
        <v>161</v>
      </c>
      <c r="B162" s="31">
        <v>221</v>
      </c>
      <c r="C162" s="12" t="s">
        <v>59</v>
      </c>
      <c r="D162" s="51">
        <v>1066162015215</v>
      </c>
      <c r="E162" s="10">
        <v>6162046955</v>
      </c>
      <c r="F162" s="32" t="s">
        <v>13</v>
      </c>
      <c r="G162" s="13">
        <f>K162+M162+O162+Q162+S162</f>
        <v>30.668558432481554</v>
      </c>
      <c r="H162" s="14">
        <v>69</v>
      </c>
      <c r="I162" s="83">
        <v>61952.7</v>
      </c>
      <c r="J162" s="11">
        <v>18</v>
      </c>
      <c r="K162" s="13">
        <f>J162/I162*$K$195*$K$196</f>
        <v>14.527211889070211</v>
      </c>
      <c r="L162" s="11">
        <v>2</v>
      </c>
      <c r="M162" s="13">
        <f>L162/I162*$M$195*$M$196</f>
        <v>16.141346543411345</v>
      </c>
      <c r="N162" s="31"/>
      <c r="O162" s="13">
        <f>N162/I162*$O$195*$O$196</f>
        <v>0</v>
      </c>
      <c r="P162" s="31"/>
      <c r="Q162" s="13">
        <f>P162/I162*$Q$195*$Q$196</f>
        <v>0</v>
      </c>
      <c r="R162" s="68"/>
      <c r="S162" s="47">
        <f>R162/I162*$S$195*$S$196</f>
        <v>0</v>
      </c>
      <c r="T162" s="11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</row>
    <row r="163" spans="1:63" s="23" customFormat="1" x14ac:dyDescent="0.25">
      <c r="A163" s="11">
        <f t="shared" si="2"/>
        <v>162</v>
      </c>
      <c r="B163" s="31">
        <v>516</v>
      </c>
      <c r="C163" s="44" t="s">
        <v>199</v>
      </c>
      <c r="D163" s="93" t="s">
        <v>166</v>
      </c>
      <c r="E163" s="79">
        <v>6141052154</v>
      </c>
      <c r="F163" s="32" t="s">
        <v>13</v>
      </c>
      <c r="G163" s="13">
        <f>K163+M163+O163+Q163+S163</f>
        <v>31.178160322257465</v>
      </c>
      <c r="H163" s="54">
        <v>10</v>
      </c>
      <c r="I163" s="83">
        <v>24055.3</v>
      </c>
      <c r="J163" s="37">
        <v>5</v>
      </c>
      <c r="K163" s="13">
        <f>J163/I163*$K$195*$K$196</f>
        <v>10.392720107419155</v>
      </c>
      <c r="L163" s="14">
        <v>1</v>
      </c>
      <c r="M163" s="13">
        <f>L163/I163*$M$195*$M$196</f>
        <v>20.78544021483831</v>
      </c>
      <c r="N163" s="67"/>
      <c r="O163" s="13">
        <f>N163/I163*$O$195*$O$196</f>
        <v>0</v>
      </c>
      <c r="P163" s="67"/>
      <c r="Q163" s="13">
        <f>P163/I163*$Q$195*$Q$196</f>
        <v>0</v>
      </c>
      <c r="R163" s="14"/>
      <c r="S163" s="47">
        <f>R163/I163*$S$195*$S$196</f>
        <v>0</v>
      </c>
      <c r="T163" s="11" t="s">
        <v>226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</row>
    <row r="164" spans="1:63" s="23" customFormat="1" x14ac:dyDescent="0.25">
      <c r="A164" s="11">
        <f t="shared" si="2"/>
        <v>163</v>
      </c>
      <c r="B164" s="31">
        <v>315</v>
      </c>
      <c r="C164" s="50" t="s">
        <v>66</v>
      </c>
      <c r="D164" s="51">
        <v>1136183000821</v>
      </c>
      <c r="E164" s="10">
        <v>6150072647</v>
      </c>
      <c r="F164" s="32" t="s">
        <v>13</v>
      </c>
      <c r="G164" s="13">
        <f>K164+M164+O164+Q164+S164</f>
        <v>34.763080912808974</v>
      </c>
      <c r="H164" s="14">
        <v>4</v>
      </c>
      <c r="I164" s="83">
        <v>57532.3</v>
      </c>
      <c r="J164" s="11">
        <v>10</v>
      </c>
      <c r="K164" s="13">
        <f>J164/I164*$K$195*$K$196</f>
        <v>8.6907702282022434</v>
      </c>
      <c r="L164" s="11">
        <v>3</v>
      </c>
      <c r="M164" s="13">
        <f>L164/I164*$M$195*$M$196</f>
        <v>26.072310684606734</v>
      </c>
      <c r="N164" s="31"/>
      <c r="O164" s="13">
        <f>N164/I164*$O$195*$O$196</f>
        <v>0</v>
      </c>
      <c r="P164" s="31"/>
      <c r="Q164" s="13">
        <f>P164/I164*$Q$195*$Q$196</f>
        <v>0</v>
      </c>
      <c r="R164" s="68"/>
      <c r="S164" s="47">
        <f>R164/I164*$S$195*$S$196</f>
        <v>0</v>
      </c>
      <c r="T164" s="11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</row>
    <row r="165" spans="1:63" s="23" customFormat="1" x14ac:dyDescent="0.25">
      <c r="A165" s="11">
        <f t="shared" si="2"/>
        <v>164</v>
      </c>
      <c r="B165" s="31">
        <v>387</v>
      </c>
      <c r="C165" s="12" t="s">
        <v>70</v>
      </c>
      <c r="D165" s="51">
        <v>1156196036457</v>
      </c>
      <c r="E165" s="10">
        <v>6165192746</v>
      </c>
      <c r="F165" s="32" t="s">
        <v>13</v>
      </c>
      <c r="G165" s="13">
        <f>K165+M165+O165+Q165+S165</f>
        <v>36.228680260293672</v>
      </c>
      <c r="H165" s="14">
        <v>18</v>
      </c>
      <c r="I165" s="83">
        <v>74526.59</v>
      </c>
      <c r="J165" s="11">
        <v>14</v>
      </c>
      <c r="K165" s="13">
        <f>J165/I165*$K$195*$K$196</f>
        <v>9.3926208082242866</v>
      </c>
      <c r="L165" s="11">
        <v>4</v>
      </c>
      <c r="M165" s="13">
        <f>L165/I165*$M$195*$M$196</f>
        <v>26.836059452069389</v>
      </c>
      <c r="N165" s="31"/>
      <c r="O165" s="13">
        <f>N165/I165*$O$195*$O$196</f>
        <v>0</v>
      </c>
      <c r="P165" s="31"/>
      <c r="Q165" s="13">
        <f>P165/I165*$Q$195*$Q$196</f>
        <v>0</v>
      </c>
      <c r="R165" s="68"/>
      <c r="S165" s="47">
        <f>R165/I165*$S$195*$S$196</f>
        <v>0</v>
      </c>
      <c r="T165" s="11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</row>
    <row r="166" spans="1:63" s="23" customFormat="1" x14ac:dyDescent="0.25">
      <c r="A166" s="11">
        <f t="shared" si="2"/>
        <v>165</v>
      </c>
      <c r="B166" s="33">
        <v>453</v>
      </c>
      <c r="C166" s="65" t="s">
        <v>121</v>
      </c>
      <c r="D166" s="73" t="s">
        <v>122</v>
      </c>
      <c r="E166" s="72" t="s">
        <v>123</v>
      </c>
      <c r="F166" s="32" t="s">
        <v>13</v>
      </c>
      <c r="G166" s="13">
        <f>K166+M166+O166+Q166+S166</f>
        <v>36.361204019458398</v>
      </c>
      <c r="H166" s="54">
        <v>35</v>
      </c>
      <c r="I166" s="83">
        <v>132008.82999999999</v>
      </c>
      <c r="J166" s="11">
        <v>6</v>
      </c>
      <c r="K166" s="13">
        <f>J166/I166*$K$195*$K$196</f>
        <v>2.2725752512161499</v>
      </c>
      <c r="L166" s="11">
        <v>9</v>
      </c>
      <c r="M166" s="13">
        <f>L166/I166*$M$195*$M$196</f>
        <v>34.088628768242245</v>
      </c>
      <c r="N166" s="31"/>
      <c r="O166" s="13">
        <f>N166/I166*$O$195*$O$196</f>
        <v>0</v>
      </c>
      <c r="P166" s="31"/>
      <c r="Q166" s="13">
        <f>P166/I166*$Q$195*$Q$196</f>
        <v>0</v>
      </c>
      <c r="R166" s="68"/>
      <c r="S166" s="47">
        <f>R166/I166*$S$195*$S$196</f>
        <v>0</v>
      </c>
      <c r="T166" s="11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</row>
    <row r="167" spans="1:63" s="23" customFormat="1" ht="30" x14ac:dyDescent="0.25">
      <c r="A167" s="11">
        <f t="shared" si="2"/>
        <v>166</v>
      </c>
      <c r="B167" s="31">
        <v>219</v>
      </c>
      <c r="C167" s="44" t="s">
        <v>287</v>
      </c>
      <c r="D167" s="51">
        <v>1066162017646</v>
      </c>
      <c r="E167" s="10">
        <v>6162048261</v>
      </c>
      <c r="F167" s="32" t="s">
        <v>13</v>
      </c>
      <c r="G167" s="13">
        <f>K167+M167+O167+Q167+S167</f>
        <v>37.245788314453918</v>
      </c>
      <c r="H167" s="14">
        <v>134</v>
      </c>
      <c r="I167" s="83">
        <v>95312.79</v>
      </c>
      <c r="J167" s="11">
        <v>21</v>
      </c>
      <c r="K167" s="13">
        <f>J167/I167*$K$195*$K$196</f>
        <v>11.016359923993411</v>
      </c>
      <c r="L167" s="11">
        <v>5</v>
      </c>
      <c r="M167" s="13">
        <f>L167/I167*$M$195*$M$196</f>
        <v>26.229428390460505</v>
      </c>
      <c r="N167" s="31"/>
      <c r="O167" s="13">
        <f>N167/I167*$O$195*$O$196</f>
        <v>0</v>
      </c>
      <c r="P167" s="31"/>
      <c r="Q167" s="13">
        <f>P167/I167*$Q$195*$Q$196</f>
        <v>0</v>
      </c>
      <c r="R167" s="68"/>
      <c r="S167" s="47">
        <f>R167/I167*$S$195*$S$196</f>
        <v>0</v>
      </c>
      <c r="T167" s="11" t="s">
        <v>312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</row>
    <row r="168" spans="1:63" s="23" customFormat="1" x14ac:dyDescent="0.25">
      <c r="A168" s="11">
        <f t="shared" si="2"/>
        <v>167</v>
      </c>
      <c r="B168" s="31">
        <v>575</v>
      </c>
      <c r="C168" s="50" t="s">
        <v>338</v>
      </c>
      <c r="D168" s="95">
        <v>1186196052888</v>
      </c>
      <c r="E168" s="53">
        <v>6165217133</v>
      </c>
      <c r="F168" s="32" t="s">
        <v>13</v>
      </c>
      <c r="G168" s="13">
        <f>K168+M168+O168+Q168+S168</f>
        <v>37.890657414273335</v>
      </c>
      <c r="H168" s="54">
        <v>80</v>
      </c>
      <c r="I168" s="81">
        <v>52783.46</v>
      </c>
      <c r="J168" s="37">
        <v>0</v>
      </c>
      <c r="K168" s="13">
        <f>J168/I168*$K$195*$K$196</f>
        <v>0</v>
      </c>
      <c r="L168" s="14">
        <v>4</v>
      </c>
      <c r="M168" s="13">
        <f>L168/I168*$M$195*$M$196</f>
        <v>37.890657414273335</v>
      </c>
      <c r="N168" s="67"/>
      <c r="O168" s="13">
        <f>N168/I168*$O$195*$O$196</f>
        <v>0</v>
      </c>
      <c r="P168" s="67"/>
      <c r="Q168" s="13">
        <f>P168/I168*$Q$195*$Q$196</f>
        <v>0</v>
      </c>
      <c r="R168" s="14"/>
      <c r="S168" s="47">
        <f>R168/I168*$S$195*$S$196</f>
        <v>0</v>
      </c>
      <c r="T168" s="11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</row>
    <row r="169" spans="1:63" s="23" customFormat="1" x14ac:dyDescent="0.25">
      <c r="A169" s="11">
        <f t="shared" si="2"/>
        <v>168</v>
      </c>
      <c r="B169" s="33">
        <v>493</v>
      </c>
      <c r="C169" s="65" t="s">
        <v>148</v>
      </c>
      <c r="D169" s="73" t="s">
        <v>149</v>
      </c>
      <c r="E169" s="72" t="s">
        <v>150</v>
      </c>
      <c r="F169" s="60" t="s">
        <v>13</v>
      </c>
      <c r="G169" s="13">
        <f>K169+M169+O169+Q169+S169</f>
        <v>38.000418004598046</v>
      </c>
      <c r="H169" s="54">
        <v>20</v>
      </c>
      <c r="I169" s="110">
        <v>47367.9</v>
      </c>
      <c r="J169" s="61">
        <v>6</v>
      </c>
      <c r="K169" s="13">
        <f>J169/I169*$K$195*$K$196</f>
        <v>6.3334030007663413</v>
      </c>
      <c r="L169" s="61">
        <v>3</v>
      </c>
      <c r="M169" s="13">
        <f>L169/I169*$M$195*$M$196</f>
        <v>31.667015003831708</v>
      </c>
      <c r="N169" s="31"/>
      <c r="O169" s="13">
        <f>N169/I169*$O$195*$O$196</f>
        <v>0</v>
      </c>
      <c r="P169" s="31"/>
      <c r="Q169" s="13">
        <f>P169/I169*$Q$195*$Q$196</f>
        <v>0</v>
      </c>
      <c r="R169" s="68"/>
      <c r="S169" s="47">
        <f>R169/I169*$S$195*$S$196</f>
        <v>0</v>
      </c>
      <c r="T169" s="61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</row>
    <row r="170" spans="1:63" s="23" customFormat="1" ht="30" x14ac:dyDescent="0.25">
      <c r="A170" s="11">
        <f t="shared" si="2"/>
        <v>169</v>
      </c>
      <c r="B170" s="31">
        <v>556</v>
      </c>
      <c r="C170" s="12" t="s">
        <v>264</v>
      </c>
      <c r="D170" s="95">
        <v>1116183001880</v>
      </c>
      <c r="E170" s="53">
        <v>6150066890</v>
      </c>
      <c r="F170" s="32" t="s">
        <v>13</v>
      </c>
      <c r="G170" s="13">
        <f>K170+M170+O170+Q170+S170</f>
        <v>43.931400072800599</v>
      </c>
      <c r="H170" s="37">
        <v>1</v>
      </c>
      <c r="I170" s="83">
        <v>23900.9</v>
      </c>
      <c r="J170" s="37">
        <v>1</v>
      </c>
      <c r="K170" s="13">
        <f>J170/I170*$K$195*$K$196</f>
        <v>2.091971432038124</v>
      </c>
      <c r="L170" s="14">
        <v>2</v>
      </c>
      <c r="M170" s="13">
        <f>L170/I170*$M$195*$M$196</f>
        <v>41.839428640762478</v>
      </c>
      <c r="N170" s="67"/>
      <c r="O170" s="13">
        <f>N170/I170*$O$195*$O$196</f>
        <v>0</v>
      </c>
      <c r="P170" s="67"/>
      <c r="Q170" s="13">
        <f>P170/I170*$Q$195*$Q$196</f>
        <v>0</v>
      </c>
      <c r="R170" s="14"/>
      <c r="S170" s="47">
        <f>R170/I170*$S$195*$S$196</f>
        <v>0</v>
      </c>
      <c r="T170" s="11" t="s">
        <v>286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</row>
    <row r="171" spans="1:63" s="23" customFormat="1" x14ac:dyDescent="0.25">
      <c r="A171" s="11">
        <f t="shared" si="2"/>
        <v>170</v>
      </c>
      <c r="B171" s="31">
        <v>33</v>
      </c>
      <c r="C171" s="12" t="s">
        <v>24</v>
      </c>
      <c r="D171" s="51">
        <v>1136164008441</v>
      </c>
      <c r="E171" s="10">
        <v>6164315191</v>
      </c>
      <c r="F171" s="32" t="s">
        <v>13</v>
      </c>
      <c r="G171" s="13">
        <f>K171+M171+O171+Q171+S171</f>
        <v>44.237348118438128</v>
      </c>
      <c r="H171" s="14">
        <v>7</v>
      </c>
      <c r="I171" s="83">
        <v>13563.2</v>
      </c>
      <c r="J171" s="11">
        <v>2</v>
      </c>
      <c r="K171" s="13">
        <f>J171/I171*$K$195*$K$196</f>
        <v>7.3728913530730216</v>
      </c>
      <c r="L171" s="11">
        <v>1</v>
      </c>
      <c r="M171" s="13">
        <f>L171/I171*$M$195*$M$196</f>
        <v>36.864456765365105</v>
      </c>
      <c r="N171" s="31"/>
      <c r="O171" s="13">
        <f>N171/I171*$O$195*$O$196</f>
        <v>0</v>
      </c>
      <c r="P171" s="31"/>
      <c r="Q171" s="13">
        <f>P171/I171*$Q$195*$Q$196</f>
        <v>0</v>
      </c>
      <c r="R171" s="68"/>
      <c r="S171" s="47">
        <f>R171/I171*$S$195*$S$196</f>
        <v>0</v>
      </c>
      <c r="T171" s="49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</row>
    <row r="172" spans="1:63" s="23" customFormat="1" x14ac:dyDescent="0.25">
      <c r="A172" s="11">
        <f t="shared" si="2"/>
        <v>171</v>
      </c>
      <c r="B172" s="31">
        <v>266</v>
      </c>
      <c r="C172" s="44" t="s">
        <v>236</v>
      </c>
      <c r="D172" s="51">
        <v>1146193005375</v>
      </c>
      <c r="E172" s="10">
        <v>6166096298</v>
      </c>
      <c r="F172" s="32" t="s">
        <v>13</v>
      </c>
      <c r="G172" s="13">
        <f>K172+M172+O172+Q172+S172</f>
        <v>45.894005479338119</v>
      </c>
      <c r="H172" s="14">
        <v>37</v>
      </c>
      <c r="I172" s="83">
        <v>123109.75999999999</v>
      </c>
      <c r="J172" s="11">
        <v>23</v>
      </c>
      <c r="K172" s="13">
        <f>J172/I172*$K$195*$K$196</f>
        <v>9.3412577524316518</v>
      </c>
      <c r="L172" s="11">
        <v>9</v>
      </c>
      <c r="M172" s="13">
        <f>L172/I172*$M$195*$M$196</f>
        <v>36.552747726906468</v>
      </c>
      <c r="N172" s="31"/>
      <c r="O172" s="13">
        <f>N172/I172*$O$195*$O$196</f>
        <v>0</v>
      </c>
      <c r="P172" s="31"/>
      <c r="Q172" s="13">
        <f>P172/I172*$Q$195*$Q$196</f>
        <v>0</v>
      </c>
      <c r="R172" s="68"/>
      <c r="S172" s="47">
        <f>R172/I172*$S$195*$S$196</f>
        <v>0</v>
      </c>
      <c r="T172" s="11" t="s">
        <v>252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</row>
    <row r="173" spans="1:63" s="23" customFormat="1" x14ac:dyDescent="0.25">
      <c r="A173" s="11">
        <f t="shared" si="2"/>
        <v>172</v>
      </c>
      <c r="B173" s="31">
        <v>159</v>
      </c>
      <c r="C173" s="12" t="s">
        <v>54</v>
      </c>
      <c r="D173" s="51">
        <v>1126193006862</v>
      </c>
      <c r="E173" s="10">
        <v>6161065458</v>
      </c>
      <c r="F173" s="32" t="s">
        <v>13</v>
      </c>
      <c r="G173" s="13">
        <f>K173+M173+O173+Q173+S173</f>
        <v>46.100499088011865</v>
      </c>
      <c r="H173" s="14">
        <v>5</v>
      </c>
      <c r="I173" s="83">
        <v>24945.5</v>
      </c>
      <c r="J173" s="11">
        <v>3</v>
      </c>
      <c r="K173" s="13">
        <f>J173/I173*$K$195*$K$196</f>
        <v>6.0131085766972001</v>
      </c>
      <c r="L173" s="11">
        <v>2</v>
      </c>
      <c r="M173" s="13">
        <f>L173/I173*$M$195*$M$196</f>
        <v>40.087390511314666</v>
      </c>
      <c r="N173" s="31"/>
      <c r="O173" s="13">
        <f>N173/I173*$O$195*$O$196</f>
        <v>0</v>
      </c>
      <c r="P173" s="31"/>
      <c r="Q173" s="13">
        <f>P173/I173*$Q$195*$Q$196</f>
        <v>0</v>
      </c>
      <c r="R173" s="68"/>
      <c r="S173" s="47">
        <f>R173/I173*$S$195*$S$196</f>
        <v>0</v>
      </c>
      <c r="T173" s="11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</row>
    <row r="174" spans="1:63" s="23" customFormat="1" x14ac:dyDescent="0.25">
      <c r="A174" s="11">
        <f t="shared" si="2"/>
        <v>173</v>
      </c>
      <c r="B174" s="31">
        <v>97</v>
      </c>
      <c r="C174" s="50" t="s">
        <v>42</v>
      </c>
      <c r="D174" s="51">
        <v>1126195008433</v>
      </c>
      <c r="E174" s="10">
        <v>6163125409</v>
      </c>
      <c r="F174" s="32" t="s">
        <v>13</v>
      </c>
      <c r="G174" s="13">
        <f>K174+M174+O174+Q174+S174</f>
        <v>46.552822013355751</v>
      </c>
      <c r="H174" s="14">
        <v>44</v>
      </c>
      <c r="I174" s="83">
        <v>213735.7</v>
      </c>
      <c r="J174" s="11">
        <v>9</v>
      </c>
      <c r="K174" s="13">
        <f>J174/I174*$K$195*$K$196</f>
        <v>2.1054040106542802</v>
      </c>
      <c r="L174" s="11">
        <v>19</v>
      </c>
      <c r="M174" s="13">
        <f>L174/I174*$M$195*$M$196</f>
        <v>44.447418002701468</v>
      </c>
      <c r="N174" s="31"/>
      <c r="O174" s="13">
        <f>N174/I174*$O$195*$O$196</f>
        <v>0</v>
      </c>
      <c r="P174" s="31"/>
      <c r="Q174" s="13">
        <f>P174/I174*$Q$195*$Q$196</f>
        <v>0</v>
      </c>
      <c r="R174" s="68"/>
      <c r="S174" s="47">
        <f>R174/I174*$S$195*$S$196</f>
        <v>0</v>
      </c>
      <c r="T174" s="49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</row>
    <row r="175" spans="1:63" s="23" customFormat="1" x14ac:dyDescent="0.25">
      <c r="A175" s="11">
        <f t="shared" si="2"/>
        <v>174</v>
      </c>
      <c r="B175" s="31">
        <v>284</v>
      </c>
      <c r="C175" s="12" t="s">
        <v>93</v>
      </c>
      <c r="D175" s="51">
        <v>1146193000084</v>
      </c>
      <c r="E175" s="10">
        <v>6166090320</v>
      </c>
      <c r="F175" s="32" t="s">
        <v>13</v>
      </c>
      <c r="G175" s="13">
        <f>K175+M175+O175+Q175+S175</f>
        <v>51.22616818948093</v>
      </c>
      <c r="H175" s="14">
        <v>6</v>
      </c>
      <c r="I175" s="83">
        <v>21473.4</v>
      </c>
      <c r="J175" s="11">
        <v>2</v>
      </c>
      <c r="K175" s="13">
        <f>J175/I175*$K$195*$K$196</f>
        <v>4.656924380861903</v>
      </c>
      <c r="L175" s="11">
        <v>2</v>
      </c>
      <c r="M175" s="13">
        <f>L175/I175*$M$195*$M$196</f>
        <v>46.569243808619028</v>
      </c>
      <c r="N175" s="31"/>
      <c r="O175" s="13">
        <f>N175/I175*$O$195*$O$196</f>
        <v>0</v>
      </c>
      <c r="P175" s="31"/>
      <c r="Q175" s="13">
        <f>P175/I175*$Q$195*$Q$196</f>
        <v>0</v>
      </c>
      <c r="R175" s="68"/>
      <c r="S175" s="47">
        <f>R175/I175*$S$195*$S$196</f>
        <v>0</v>
      </c>
      <c r="T175" s="11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</row>
    <row r="176" spans="1:63" s="23" customFormat="1" x14ac:dyDescent="0.25">
      <c r="A176" s="11">
        <f t="shared" si="2"/>
        <v>175</v>
      </c>
      <c r="B176" s="31">
        <v>116</v>
      </c>
      <c r="C176" s="44" t="s">
        <v>184</v>
      </c>
      <c r="D176" s="51">
        <v>1076165008237</v>
      </c>
      <c r="E176" s="10">
        <v>6165140699</v>
      </c>
      <c r="F176" s="32" t="s">
        <v>13</v>
      </c>
      <c r="G176" s="13">
        <f>K176+M176+O176+Q176+S176</f>
        <v>52.59448599408838</v>
      </c>
      <c r="H176" s="14">
        <v>1</v>
      </c>
      <c r="I176" s="83">
        <v>2852.01</v>
      </c>
      <c r="J176" s="11">
        <v>3</v>
      </c>
      <c r="K176" s="13">
        <f>J176/I176*$K$195*$K$196</f>
        <v>52.59448599408838</v>
      </c>
      <c r="L176" s="11">
        <v>0</v>
      </c>
      <c r="M176" s="13">
        <f>L176/I176*$M$195*$M$196</f>
        <v>0</v>
      </c>
      <c r="N176" s="31"/>
      <c r="O176" s="13">
        <f>N176/I176*$O$195*$O$196</f>
        <v>0</v>
      </c>
      <c r="P176" s="31"/>
      <c r="Q176" s="13">
        <f>P176/I176*$Q$195*$Q$196</f>
        <v>0</v>
      </c>
      <c r="R176" s="68"/>
      <c r="S176" s="47">
        <f>R176/I176*$S$195*$S$196</f>
        <v>0</v>
      </c>
      <c r="T176" s="49" t="s">
        <v>207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</row>
    <row r="177" spans="1:63" s="23" customFormat="1" x14ac:dyDescent="0.25">
      <c r="A177" s="11">
        <f t="shared" si="2"/>
        <v>176</v>
      </c>
      <c r="B177" s="31">
        <v>368</v>
      </c>
      <c r="C177" s="50" t="s">
        <v>160</v>
      </c>
      <c r="D177" s="51">
        <v>1156196049063</v>
      </c>
      <c r="E177" s="10">
        <v>6164040050</v>
      </c>
      <c r="F177" s="32" t="s">
        <v>13</v>
      </c>
      <c r="G177" s="13">
        <f>K177+M177+O177+Q177+S177</f>
        <v>60.349455107946113</v>
      </c>
      <c r="H177" s="14">
        <v>24</v>
      </c>
      <c r="I177" s="83">
        <v>15741.65</v>
      </c>
      <c r="J177" s="11">
        <v>19</v>
      </c>
      <c r="K177" s="13">
        <f>J177/I177*$K$195*$K$196</f>
        <v>60.349455107946113</v>
      </c>
      <c r="L177" s="11">
        <v>0</v>
      </c>
      <c r="M177" s="13">
        <f>L177/I177*$M$195*$M$196</f>
        <v>0</v>
      </c>
      <c r="N177" s="31"/>
      <c r="O177" s="13">
        <f>N177/I177*$O$195*$O$196</f>
        <v>0</v>
      </c>
      <c r="P177" s="31"/>
      <c r="Q177" s="13">
        <f>P177/I177*$Q$195*$Q$196</f>
        <v>0</v>
      </c>
      <c r="R177" s="68"/>
      <c r="S177" s="47">
        <f>R177/I177*$S$195*$S$196</f>
        <v>0</v>
      </c>
      <c r="T177" s="11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</row>
    <row r="178" spans="1:63" s="23" customFormat="1" x14ac:dyDescent="0.25">
      <c r="A178" s="11">
        <f t="shared" si="2"/>
        <v>177</v>
      </c>
      <c r="B178" s="31">
        <v>630</v>
      </c>
      <c r="C178" s="64" t="s">
        <v>378</v>
      </c>
      <c r="D178" s="96" t="s">
        <v>380</v>
      </c>
      <c r="E178" s="52" t="s">
        <v>379</v>
      </c>
      <c r="F178" s="32" t="s">
        <v>327</v>
      </c>
      <c r="G178" s="13">
        <f>K178+M178+O178+Q178+S178</f>
        <v>61.541713781335979</v>
      </c>
      <c r="H178" s="62">
        <v>33</v>
      </c>
      <c r="I178" s="83">
        <v>129993.13</v>
      </c>
      <c r="J178" s="37">
        <v>0</v>
      </c>
      <c r="K178" s="13">
        <f>J178/I178*$K$195*$K$196</f>
        <v>0</v>
      </c>
      <c r="L178" s="14">
        <v>16</v>
      </c>
      <c r="M178" s="13">
        <f>L178/I178*$M$195*$M$196</f>
        <v>61.541713781335979</v>
      </c>
      <c r="N178" s="67"/>
      <c r="O178" s="13">
        <f>N178/I178*$O$195*$O$196</f>
        <v>0</v>
      </c>
      <c r="P178" s="67"/>
      <c r="Q178" s="13">
        <f>P178/I178*$Q$195*$Q$196</f>
        <v>0</v>
      </c>
      <c r="R178" s="14"/>
      <c r="S178" s="47">
        <f>R178/I178*$S$195*$S$196</f>
        <v>0</v>
      </c>
      <c r="T178" s="11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</row>
    <row r="179" spans="1:63" s="23" customFormat="1" x14ac:dyDescent="0.25">
      <c r="A179" s="11">
        <f t="shared" si="2"/>
        <v>178</v>
      </c>
      <c r="B179" s="33">
        <v>471</v>
      </c>
      <c r="C179" s="65" t="s">
        <v>137</v>
      </c>
      <c r="D179" s="73" t="s">
        <v>138</v>
      </c>
      <c r="E179" s="72" t="s">
        <v>139</v>
      </c>
      <c r="F179" s="32" t="s">
        <v>13</v>
      </c>
      <c r="G179" s="13">
        <f>K179+M179+O179+Q179+S179</f>
        <v>77.477903855234104</v>
      </c>
      <c r="H179" s="14">
        <v>66</v>
      </c>
      <c r="I179" s="83">
        <v>45174.17</v>
      </c>
      <c r="J179" s="11">
        <v>10</v>
      </c>
      <c r="K179" s="13">
        <f>J179/I179*$K$195*$K$196</f>
        <v>11.068271979319157</v>
      </c>
      <c r="L179" s="11">
        <v>6</v>
      </c>
      <c r="M179" s="13">
        <f>L179/I179*$M$195*$M$196</f>
        <v>66.40963187591494</v>
      </c>
      <c r="N179" s="31"/>
      <c r="O179" s="13">
        <f>N179/I179*$O$195*$O$196</f>
        <v>0</v>
      </c>
      <c r="P179" s="31"/>
      <c r="Q179" s="13">
        <f>P179/I179*$Q$195*$Q$196</f>
        <v>0</v>
      </c>
      <c r="R179" s="68"/>
      <c r="S179" s="47">
        <f>R179/I179*$S$195*$S$196</f>
        <v>0</v>
      </c>
      <c r="T179" s="11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</row>
    <row r="180" spans="1:63" s="23" customFormat="1" ht="30" x14ac:dyDescent="0.25">
      <c r="A180" s="11">
        <f t="shared" si="2"/>
        <v>179</v>
      </c>
      <c r="B180" s="31">
        <v>220</v>
      </c>
      <c r="C180" s="44" t="s">
        <v>288</v>
      </c>
      <c r="D180" s="51">
        <v>1066162017635</v>
      </c>
      <c r="E180" s="10">
        <v>6162048279</v>
      </c>
      <c r="F180" s="32" t="s">
        <v>13</v>
      </c>
      <c r="G180" s="13">
        <f>K180+M180+O180+Q180+S180</f>
        <v>79.145175404609034</v>
      </c>
      <c r="H180" s="14">
        <v>76</v>
      </c>
      <c r="I180" s="83">
        <v>42327.28</v>
      </c>
      <c r="J180" s="11">
        <v>27</v>
      </c>
      <c r="K180" s="13">
        <f>J180/I180*$K$195*$K$196</f>
        <v>31.894324416782748</v>
      </c>
      <c r="L180" s="11">
        <v>4</v>
      </c>
      <c r="M180" s="13">
        <f>L180/I180*$M$195*$M$196</f>
        <v>47.25085098782629</v>
      </c>
      <c r="N180" s="31"/>
      <c r="O180" s="13">
        <f>N180/I180*$O$195*$O$196</f>
        <v>0</v>
      </c>
      <c r="P180" s="31"/>
      <c r="Q180" s="13">
        <f>P180/I180*$Q$195*$Q$196</f>
        <v>0</v>
      </c>
      <c r="R180" s="68"/>
      <c r="S180" s="47">
        <f>R180/I180*$S$195*$S$196</f>
        <v>0</v>
      </c>
      <c r="T180" s="11" t="s">
        <v>313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</row>
    <row r="181" spans="1:63" s="23" customFormat="1" x14ac:dyDescent="0.25">
      <c r="A181" s="11">
        <f t="shared" si="2"/>
        <v>180</v>
      </c>
      <c r="B181" s="33">
        <v>481</v>
      </c>
      <c r="C181" s="34" t="s">
        <v>161</v>
      </c>
      <c r="D181" s="73" t="s">
        <v>162</v>
      </c>
      <c r="E181" s="72" t="s">
        <v>167</v>
      </c>
      <c r="F181" s="32" t="s">
        <v>13</v>
      </c>
      <c r="G181" s="13">
        <f>K181+M181+O181+Q181+S181</f>
        <v>86.412498703812517</v>
      </c>
      <c r="H181" s="14">
        <v>1</v>
      </c>
      <c r="I181" s="83">
        <v>5786.2</v>
      </c>
      <c r="J181" s="11">
        <v>0</v>
      </c>
      <c r="K181" s="13">
        <f>J181/I181*$K$195*$K$196</f>
        <v>0</v>
      </c>
      <c r="L181" s="11">
        <v>1</v>
      </c>
      <c r="M181" s="13">
        <f>L181/I181*$M$195*$M$196</f>
        <v>86.412498703812517</v>
      </c>
      <c r="N181" s="31"/>
      <c r="O181" s="13">
        <f>N181/I181*$O$195*$O$196</f>
        <v>0</v>
      </c>
      <c r="P181" s="31"/>
      <c r="Q181" s="13">
        <f>P181/I181*$Q$195*$Q$196</f>
        <v>0</v>
      </c>
      <c r="R181" s="68"/>
      <c r="S181" s="47">
        <f>R181/I181*$S$195*$S$196</f>
        <v>0</v>
      </c>
      <c r="T181" s="11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</row>
    <row r="182" spans="1:63" s="23" customFormat="1" x14ac:dyDescent="0.25">
      <c r="A182" s="11">
        <f t="shared" si="2"/>
        <v>181</v>
      </c>
      <c r="B182" s="31">
        <v>72</v>
      </c>
      <c r="C182" s="12" t="s">
        <v>36</v>
      </c>
      <c r="D182" s="51">
        <v>1126164020080</v>
      </c>
      <c r="E182" s="10">
        <v>6164310130</v>
      </c>
      <c r="F182" s="32" t="s">
        <v>13</v>
      </c>
      <c r="G182" s="13">
        <f>K182+M182+O182+Q182+S182</f>
        <v>88.121507221447359</v>
      </c>
      <c r="H182" s="14">
        <v>6</v>
      </c>
      <c r="I182" s="83">
        <v>90783.74</v>
      </c>
      <c r="J182" s="11">
        <v>0</v>
      </c>
      <c r="K182" s="13">
        <f>J182/I182*$K$195*$K$196</f>
        <v>0</v>
      </c>
      <c r="L182" s="11">
        <v>16</v>
      </c>
      <c r="M182" s="13">
        <f>L182/I182*$M$195*$M$196</f>
        <v>88.121507221447359</v>
      </c>
      <c r="N182" s="31"/>
      <c r="O182" s="13">
        <f>N182/I182*$O$195*$O$196</f>
        <v>0</v>
      </c>
      <c r="P182" s="31"/>
      <c r="Q182" s="13">
        <f>P182/I182*$Q$195*$Q$196</f>
        <v>0</v>
      </c>
      <c r="R182" s="68"/>
      <c r="S182" s="47">
        <f>R182/I182*$S$195*$S$196</f>
        <v>0</v>
      </c>
      <c r="T182" s="49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</row>
    <row r="183" spans="1:63" s="23" customFormat="1" ht="30" x14ac:dyDescent="0.25">
      <c r="A183" s="11">
        <f t="shared" si="2"/>
        <v>182</v>
      </c>
      <c r="B183" s="31">
        <v>222</v>
      </c>
      <c r="C183" s="44" t="s">
        <v>234</v>
      </c>
      <c r="D183" s="51">
        <v>1066162015226</v>
      </c>
      <c r="E183" s="10">
        <v>6162046962</v>
      </c>
      <c r="F183" s="32" t="s">
        <v>13</v>
      </c>
      <c r="G183" s="13">
        <f>K183+M183+O183+Q183+S183</f>
        <v>141.20016078217108</v>
      </c>
      <c r="H183" s="14">
        <v>170</v>
      </c>
      <c r="I183" s="83">
        <v>59135.91</v>
      </c>
      <c r="J183" s="11">
        <v>27</v>
      </c>
      <c r="K183" s="13">
        <f>J183/I183*$K$195*$K$196</f>
        <v>22.828768509692331</v>
      </c>
      <c r="L183" s="11">
        <v>10</v>
      </c>
      <c r="M183" s="13">
        <f>L183/I183*$M$195*$M$196</f>
        <v>84.55099448034197</v>
      </c>
      <c r="N183" s="31"/>
      <c r="O183" s="13">
        <f>N183/I183*$O$195*$O$196</f>
        <v>0</v>
      </c>
      <c r="P183" s="31"/>
      <c r="Q183" s="13">
        <f>P183/I183*$Q$195*$Q$196</f>
        <v>0</v>
      </c>
      <c r="R183" s="68">
        <v>1</v>
      </c>
      <c r="S183" s="47">
        <f>R183/I183*$S$195*$S$196</f>
        <v>33.820397792136788</v>
      </c>
      <c r="T183" s="11" t="s">
        <v>251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</row>
    <row r="184" spans="1:63" s="23" customFormat="1" x14ac:dyDescent="0.25">
      <c r="A184" s="11">
        <f t="shared" si="2"/>
        <v>183</v>
      </c>
      <c r="B184" s="31">
        <v>582</v>
      </c>
      <c r="C184" s="50" t="s">
        <v>296</v>
      </c>
      <c r="D184" s="95" t="s">
        <v>309</v>
      </c>
      <c r="E184" s="53">
        <v>6163212490</v>
      </c>
      <c r="F184" s="32" t="s">
        <v>13</v>
      </c>
      <c r="G184" s="13">
        <f>K184+M184+O184+Q184+S184</f>
        <v>159.95100929086863</v>
      </c>
      <c r="H184" s="37">
        <v>99</v>
      </c>
      <c r="I184" s="83">
        <v>30634.38</v>
      </c>
      <c r="J184" s="37">
        <v>18</v>
      </c>
      <c r="K184" s="13">
        <f>J184/I184*$K$195*$K$196</f>
        <v>29.378756808526887</v>
      </c>
      <c r="L184" s="14">
        <v>8</v>
      </c>
      <c r="M184" s="13">
        <f>L184/I184*$M$195*$M$196</f>
        <v>130.57225248234172</v>
      </c>
      <c r="N184" s="67"/>
      <c r="O184" s="13">
        <f>N184/I184*$O$195*$O$196</f>
        <v>0</v>
      </c>
      <c r="P184" s="67"/>
      <c r="Q184" s="13">
        <f>P184/I184*$Q$195*$Q$196</f>
        <v>0</v>
      </c>
      <c r="R184" s="14"/>
      <c r="S184" s="47">
        <f>R184/I184*$S$195*$S$196</f>
        <v>0</v>
      </c>
      <c r="T184" s="11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</row>
    <row r="185" spans="1:63" s="23" customFormat="1" x14ac:dyDescent="0.25">
      <c r="A185" s="11">
        <f t="shared" si="2"/>
        <v>184</v>
      </c>
      <c r="B185" s="31">
        <v>24</v>
      </c>
      <c r="C185" s="12" t="s">
        <v>22</v>
      </c>
      <c r="D185" s="51">
        <v>1036165004798</v>
      </c>
      <c r="E185" s="10">
        <v>6165104771</v>
      </c>
      <c r="F185" s="32" t="s">
        <v>13</v>
      </c>
      <c r="G185" s="13">
        <f>K185+M185+O185+Q185+S185</f>
        <v>178.1813977791968</v>
      </c>
      <c r="H185" s="14">
        <v>6</v>
      </c>
      <c r="I185" s="83">
        <v>24132.71</v>
      </c>
      <c r="J185" s="11">
        <v>36</v>
      </c>
      <c r="K185" s="13">
        <f>J185/I185*$K$195*$K$196</f>
        <v>74.587561861059129</v>
      </c>
      <c r="L185" s="11">
        <v>5</v>
      </c>
      <c r="M185" s="13">
        <f>L185/I185*$M$195*$M$196</f>
        <v>103.59383591813767</v>
      </c>
      <c r="N185" s="31"/>
      <c r="O185" s="13">
        <f>N185/I185*$O$195*$O$196</f>
        <v>0</v>
      </c>
      <c r="P185" s="31"/>
      <c r="Q185" s="13">
        <f>P185/I185*$Q$195*$Q$196</f>
        <v>0</v>
      </c>
      <c r="R185" s="68"/>
      <c r="S185" s="47">
        <f>R185/I185*$S$195*$S$196</f>
        <v>0</v>
      </c>
      <c r="T185" s="49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</row>
    <row r="186" spans="1:63" s="23" customFormat="1" x14ac:dyDescent="0.25">
      <c r="A186" s="11">
        <f t="shared" si="2"/>
        <v>185</v>
      </c>
      <c r="B186" s="31">
        <v>23</v>
      </c>
      <c r="C186" s="12" t="s">
        <v>21</v>
      </c>
      <c r="D186" s="51">
        <v>1096161000066</v>
      </c>
      <c r="E186" s="10">
        <v>6161053935</v>
      </c>
      <c r="F186" s="32" t="s">
        <v>13</v>
      </c>
      <c r="G186" s="13">
        <f>K186+M186+O186+Q186+S186</f>
        <v>185.05381981926411</v>
      </c>
      <c r="H186" s="14">
        <v>3</v>
      </c>
      <c r="I186" s="83">
        <v>16211.5</v>
      </c>
      <c r="J186" s="11">
        <v>0</v>
      </c>
      <c r="K186" s="13">
        <f>J186/I186*$K$195*$K$196</f>
        <v>0</v>
      </c>
      <c r="L186" s="11">
        <v>6</v>
      </c>
      <c r="M186" s="13">
        <f>L186/I186*$M$195*$M$196</f>
        <v>185.05381981926411</v>
      </c>
      <c r="N186" s="31"/>
      <c r="O186" s="13">
        <f>N186/I186*$O$195*$O$196</f>
        <v>0</v>
      </c>
      <c r="P186" s="31"/>
      <c r="Q186" s="13">
        <f>P186/I186*$Q$195*$Q$196</f>
        <v>0</v>
      </c>
      <c r="R186" s="68"/>
      <c r="S186" s="47">
        <f>R186/I186*$S$195*$S$196</f>
        <v>0</v>
      </c>
      <c r="T186" s="49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</row>
    <row r="187" spans="1:63" s="23" customFormat="1" x14ac:dyDescent="0.25">
      <c r="A187" s="11">
        <f t="shared" si="2"/>
        <v>186</v>
      </c>
      <c r="B187" s="33">
        <v>459</v>
      </c>
      <c r="C187" s="65" t="s">
        <v>129</v>
      </c>
      <c r="D187" s="73" t="s">
        <v>130</v>
      </c>
      <c r="E187" s="72" t="s">
        <v>131</v>
      </c>
      <c r="F187" s="60" t="s">
        <v>13</v>
      </c>
      <c r="G187" s="13">
        <f>K187+M187+O187+Q187+S187</f>
        <v>186.96787190831094</v>
      </c>
      <c r="H187" s="54">
        <v>26</v>
      </c>
      <c r="I187" s="84">
        <v>29951.67</v>
      </c>
      <c r="J187" s="61">
        <v>22</v>
      </c>
      <c r="K187" s="13">
        <f>J187/I187*$K$195*$K$196</f>
        <v>36.725831981989657</v>
      </c>
      <c r="L187" s="61">
        <v>9</v>
      </c>
      <c r="M187" s="13">
        <f>L187/I187*$M$195*$M$196</f>
        <v>150.2420399263213</v>
      </c>
      <c r="N187" s="31"/>
      <c r="O187" s="13">
        <f>N187/I187*$O$195*$O$196</f>
        <v>0</v>
      </c>
      <c r="P187" s="31"/>
      <c r="Q187" s="13">
        <f>P187/I187*$Q$195*$Q$196</f>
        <v>0</v>
      </c>
      <c r="R187" s="68"/>
      <c r="S187" s="47">
        <f>R187/I187*$S$195*$S$196</f>
        <v>0</v>
      </c>
      <c r="T187" s="61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</row>
    <row r="188" spans="1:63" s="23" customFormat="1" x14ac:dyDescent="0.25">
      <c r="A188" s="11">
        <f t="shared" si="2"/>
        <v>187</v>
      </c>
      <c r="B188" s="31">
        <v>117</v>
      </c>
      <c r="C188" s="12" t="s">
        <v>47</v>
      </c>
      <c r="D188" s="51">
        <v>1036165027986</v>
      </c>
      <c r="E188" s="10">
        <v>6165111962</v>
      </c>
      <c r="F188" s="32" t="s">
        <v>13</v>
      </c>
      <c r="G188" s="13">
        <f>K188+M188+O188+Q188+S188</f>
        <v>192.07323853676581</v>
      </c>
      <c r="H188" s="14">
        <v>27</v>
      </c>
      <c r="I188" s="83">
        <v>24730.15</v>
      </c>
      <c r="J188" s="11">
        <v>15</v>
      </c>
      <c r="K188" s="13">
        <f>J188/I188*$K$195*$K$196</f>
        <v>30.327353453173554</v>
      </c>
      <c r="L188" s="11">
        <v>8</v>
      </c>
      <c r="M188" s="13">
        <f>L188/I188*$M$195*$M$196</f>
        <v>161.74588508359227</v>
      </c>
      <c r="N188" s="31"/>
      <c r="O188" s="13">
        <f>N188/I188*$O$195*$O$196</f>
        <v>0</v>
      </c>
      <c r="P188" s="31"/>
      <c r="Q188" s="13">
        <f>P188/I188*$Q$195*$Q$196</f>
        <v>0</v>
      </c>
      <c r="R188" s="68"/>
      <c r="S188" s="47">
        <f>R188/I188*$S$195*$S$196</f>
        <v>0</v>
      </c>
      <c r="T188" s="49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</row>
    <row r="189" spans="1:63" s="23" customFormat="1" x14ac:dyDescent="0.25">
      <c r="A189" s="11">
        <f t="shared" si="2"/>
        <v>188</v>
      </c>
      <c r="B189" s="31">
        <v>118</v>
      </c>
      <c r="C189" s="50" t="s">
        <v>48</v>
      </c>
      <c r="D189" s="51">
        <v>1136165002599</v>
      </c>
      <c r="E189" s="10">
        <v>6165180814</v>
      </c>
      <c r="F189" s="32" t="s">
        <v>13</v>
      </c>
      <c r="G189" s="13">
        <f>K189+M189+O189+Q189+S189</f>
        <v>290.07845963063778</v>
      </c>
      <c r="H189" s="14">
        <v>98</v>
      </c>
      <c r="I189" s="83">
        <v>91009.86</v>
      </c>
      <c r="J189" s="11">
        <v>18</v>
      </c>
      <c r="K189" s="13">
        <f>J189/I189*$K$195*$K$196</f>
        <v>9.8890383964990178</v>
      </c>
      <c r="L189" s="11">
        <v>51</v>
      </c>
      <c r="M189" s="13">
        <f>L189/I189*$M$195*$M$196</f>
        <v>280.18942123413876</v>
      </c>
      <c r="N189" s="31"/>
      <c r="O189" s="13">
        <f>N189/I189*$O$195*$O$196</f>
        <v>0</v>
      </c>
      <c r="P189" s="31"/>
      <c r="Q189" s="13">
        <f>P189/I189*$Q$195*$Q$196</f>
        <v>0</v>
      </c>
      <c r="R189" s="68"/>
      <c r="S189" s="47">
        <f>R189/I189*$S$195*$S$196</f>
        <v>0</v>
      </c>
      <c r="T189" s="49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</row>
    <row r="190" spans="1:63" s="23" customFormat="1" x14ac:dyDescent="0.25">
      <c r="A190" s="11">
        <f t="shared" si="2"/>
        <v>189</v>
      </c>
      <c r="B190" s="31">
        <v>76</v>
      </c>
      <c r="C190" s="50" t="s">
        <v>38</v>
      </c>
      <c r="D190" s="51">
        <v>1086161002201</v>
      </c>
      <c r="E190" s="10">
        <v>6161052811</v>
      </c>
      <c r="F190" s="32" t="s">
        <v>13</v>
      </c>
      <c r="G190" s="13">
        <f>K190+M190+O190+Q190+S190</f>
        <v>300.85506175446005</v>
      </c>
      <c r="H190" s="14">
        <v>6</v>
      </c>
      <c r="I190" s="83">
        <v>9473</v>
      </c>
      <c r="J190" s="11">
        <v>7</v>
      </c>
      <c r="K190" s="13">
        <f>J190/I190*$K$195*$K$196</f>
        <v>36.947112847038952</v>
      </c>
      <c r="L190" s="11">
        <v>5</v>
      </c>
      <c r="M190" s="13">
        <f>L190/I190*$M$195*$M$196</f>
        <v>263.90794890742109</v>
      </c>
      <c r="N190" s="31"/>
      <c r="O190" s="13">
        <f>N190/I190*$O$195*$O$196</f>
        <v>0</v>
      </c>
      <c r="P190" s="31"/>
      <c r="Q190" s="13">
        <f>P190/I190*$Q$195*$Q$196</f>
        <v>0</v>
      </c>
      <c r="R190" s="68"/>
      <c r="S190" s="47">
        <f>R190/I190*$S$195*$S$196</f>
        <v>0</v>
      </c>
      <c r="T190" s="49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</row>
    <row r="191" spans="1:63" s="23" customFormat="1" x14ac:dyDescent="0.25">
      <c r="A191" s="11">
        <f t="shared" si="2"/>
        <v>190</v>
      </c>
      <c r="B191" s="31">
        <v>77</v>
      </c>
      <c r="C191" s="50" t="s">
        <v>39</v>
      </c>
      <c r="D191" s="51">
        <v>1066164172436</v>
      </c>
      <c r="E191" s="10">
        <v>6164248202</v>
      </c>
      <c r="F191" s="32" t="s">
        <v>13</v>
      </c>
      <c r="G191" s="13">
        <f>K191+M191+O191+Q191+S191</f>
        <v>791.10716436536893</v>
      </c>
      <c r="H191" s="45">
        <v>7</v>
      </c>
      <c r="I191" s="90">
        <v>10112.41</v>
      </c>
      <c r="J191" s="11">
        <v>0</v>
      </c>
      <c r="K191" s="13">
        <f>J191/I191*$K$195*$K$196</f>
        <v>0</v>
      </c>
      <c r="L191" s="11">
        <v>4</v>
      </c>
      <c r="M191" s="13">
        <f>L191/I191*$M$195*$M$196</f>
        <v>197.77679109134223</v>
      </c>
      <c r="N191" s="31">
        <v>2</v>
      </c>
      <c r="O191" s="13">
        <f>N191/I191*$O$195*$O$196</f>
        <v>593.33037327402667</v>
      </c>
      <c r="P191" s="31"/>
      <c r="Q191" s="13">
        <f>P191/I191*$Q$195*$Q$196</f>
        <v>0</v>
      </c>
      <c r="R191" s="68"/>
      <c r="S191" s="47">
        <f>R191/I191*$S$195*$S$196</f>
        <v>0</v>
      </c>
      <c r="T191" s="49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</row>
    <row r="192" spans="1:63" s="23" customFormat="1" x14ac:dyDescent="0.25">
      <c r="A192" s="11">
        <f t="shared" si="2"/>
        <v>191</v>
      </c>
      <c r="B192" s="31">
        <v>529</v>
      </c>
      <c r="C192" s="12" t="s">
        <v>240</v>
      </c>
      <c r="D192" s="95">
        <v>1156196053232</v>
      </c>
      <c r="E192" s="80">
        <v>6165195419</v>
      </c>
      <c r="F192" s="32" t="s">
        <v>13</v>
      </c>
      <c r="G192" s="13">
        <f>K192+M192+O192+Q192+S192</f>
        <v>1347.164219318335</v>
      </c>
      <c r="H192" s="37">
        <v>1</v>
      </c>
      <c r="I192" s="83">
        <v>2226.9</v>
      </c>
      <c r="J192" s="37">
        <v>0</v>
      </c>
      <c r="K192" s="13">
        <f>J192/I192*$K$195*$K$196</f>
        <v>0</v>
      </c>
      <c r="L192" s="14">
        <v>0</v>
      </c>
      <c r="M192" s="13">
        <f>L192/I192*$M$195*$M$196</f>
        <v>0</v>
      </c>
      <c r="N192" s="67">
        <v>1</v>
      </c>
      <c r="O192" s="13">
        <f>N192/I192*$O$195*$O$196</f>
        <v>1347.164219318335</v>
      </c>
      <c r="P192" s="67"/>
      <c r="Q192" s="13">
        <f>P192/I192*$Q$195*$Q$196</f>
        <v>0</v>
      </c>
      <c r="R192" s="14"/>
      <c r="S192" s="47">
        <f>R192/I192*$S$195*$S$196</f>
        <v>0</v>
      </c>
      <c r="T192" s="11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</row>
    <row r="193" spans="1:63" s="23" customFormat="1" x14ac:dyDescent="0.25">
      <c r="A193" s="11">
        <f t="shared" si="2"/>
        <v>192</v>
      </c>
      <c r="B193" s="31">
        <v>114</v>
      </c>
      <c r="C193" s="44" t="s">
        <v>183</v>
      </c>
      <c r="D193" s="51">
        <v>1076165011944</v>
      </c>
      <c r="E193" s="10">
        <v>6165143361</v>
      </c>
      <c r="F193" s="32" t="s">
        <v>13</v>
      </c>
      <c r="G193" s="13">
        <f>K193+M193+O193+Q193+S193</f>
        <v>2259.2519899067916</v>
      </c>
      <c r="H193" s="14">
        <v>52</v>
      </c>
      <c r="I193" s="83">
        <v>21245.97</v>
      </c>
      <c r="J193" s="11">
        <v>0</v>
      </c>
      <c r="K193" s="13">
        <f>J193/I193*$K$195*$K$196</f>
        <v>0</v>
      </c>
      <c r="L193" s="11">
        <v>12</v>
      </c>
      <c r="M193" s="13">
        <f>L193/I193*$M$195*$M$196</f>
        <v>282.40649873834894</v>
      </c>
      <c r="N193" s="31">
        <v>12</v>
      </c>
      <c r="O193" s="13">
        <f>N193/I193*$O$195*$O$196</f>
        <v>1694.4389924300935</v>
      </c>
      <c r="P193" s="31">
        <v>2</v>
      </c>
      <c r="Q193" s="13">
        <f>P193/I193*$Q$195*$Q$196</f>
        <v>282.40649873834894</v>
      </c>
      <c r="R193" s="68"/>
      <c r="S193" s="47">
        <f>R193/I193*$S$195*$S$196</f>
        <v>0</v>
      </c>
      <c r="T193" s="49" t="s">
        <v>206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</row>
    <row r="194" spans="1:63" x14ac:dyDescent="0.25">
      <c r="C194" s="16"/>
      <c r="D194" s="75"/>
      <c r="E194" s="75"/>
      <c r="F194" s="3"/>
      <c r="G194" s="17"/>
      <c r="H194" s="56">
        <f>SUM(H2:H193)</f>
        <v>4642</v>
      </c>
      <c r="I194" s="87"/>
      <c r="J194" s="18">
        <f>SUM(J2:J193)</f>
        <v>1029</v>
      </c>
      <c r="K194" s="18"/>
      <c r="L194" s="18">
        <f>SUM(L2:L193)</f>
        <v>379</v>
      </c>
      <c r="M194" s="18"/>
      <c r="N194" s="18">
        <f>SUM(N2:N193)</f>
        <v>15</v>
      </c>
      <c r="O194" s="18"/>
      <c r="P194" s="18">
        <f>SUM(P2:P193)</f>
        <v>2</v>
      </c>
      <c r="Q194" s="18"/>
      <c r="R194" s="18">
        <f>SUM(R2:R193)</f>
        <v>5</v>
      </c>
      <c r="S194" s="18"/>
    </row>
    <row r="195" spans="1:63" x14ac:dyDescent="0.25">
      <c r="C195" s="16" t="s">
        <v>11</v>
      </c>
      <c r="D195" s="75"/>
      <c r="E195" s="75"/>
      <c r="F195" s="3"/>
      <c r="G195" s="17"/>
      <c r="H195" s="56"/>
      <c r="I195" s="87"/>
      <c r="J195" s="15"/>
      <c r="K195" s="5">
        <v>100000</v>
      </c>
      <c r="L195" s="15">
        <f>SUM(L2:L194)</f>
        <v>758</v>
      </c>
      <c r="M195" s="5">
        <v>100000</v>
      </c>
      <c r="N195" s="15"/>
      <c r="O195" s="5">
        <v>100000</v>
      </c>
      <c r="P195" s="15"/>
      <c r="Q195" s="17">
        <v>100000</v>
      </c>
      <c r="R195" s="15"/>
      <c r="S195" s="5">
        <v>100000</v>
      </c>
    </row>
    <row r="196" spans="1:63" x14ac:dyDescent="0.25">
      <c r="C196" s="21" t="s">
        <v>4</v>
      </c>
      <c r="D196" s="75"/>
      <c r="E196" s="75"/>
      <c r="F196" s="3"/>
      <c r="G196" s="27"/>
      <c r="H196" s="57"/>
      <c r="J196" s="22"/>
      <c r="K196" s="6">
        <v>0.5</v>
      </c>
      <c r="M196" s="6">
        <v>5</v>
      </c>
      <c r="O196" s="6">
        <v>30</v>
      </c>
      <c r="Q196" s="27">
        <v>30</v>
      </c>
      <c r="S196" s="6">
        <v>20</v>
      </c>
    </row>
    <row r="197" spans="1:63" x14ac:dyDescent="0.25">
      <c r="C197" s="1"/>
      <c r="D197" s="76"/>
      <c r="E197" s="76"/>
      <c r="G197" s="27"/>
      <c r="H197" s="57"/>
      <c r="J197" s="22"/>
    </row>
    <row r="198" spans="1:63" ht="15" customHeight="1" x14ac:dyDescent="0.25">
      <c r="C198" s="107" t="s">
        <v>358</v>
      </c>
      <c r="D198" s="107"/>
      <c r="E198" s="107"/>
      <c r="F198" s="107"/>
      <c r="G198" s="21"/>
      <c r="H198" s="57"/>
      <c r="J198" s="22"/>
    </row>
    <row r="199" spans="1:63" x14ac:dyDescent="0.25">
      <c r="C199" s="107"/>
      <c r="D199" s="107"/>
      <c r="E199" s="107"/>
      <c r="F199" s="107"/>
      <c r="G199" s="21"/>
      <c r="H199" s="57"/>
      <c r="J199" s="22"/>
    </row>
    <row r="200" spans="1:63" x14ac:dyDescent="0.25">
      <c r="C200" s="107"/>
      <c r="D200" s="107"/>
      <c r="E200" s="107"/>
      <c r="F200" s="107"/>
      <c r="G200" s="21"/>
      <c r="H200" s="57"/>
      <c r="J200" s="22"/>
    </row>
    <row r="201" spans="1:63" x14ac:dyDescent="0.25">
      <c r="C201" s="107"/>
      <c r="D201" s="107"/>
      <c r="E201" s="107"/>
      <c r="F201" s="107"/>
      <c r="G201" s="100"/>
      <c r="H201" s="100"/>
      <c r="I201" s="100"/>
      <c r="J201" s="101"/>
      <c r="K201" s="102"/>
      <c r="L201" s="103"/>
      <c r="M201" s="8"/>
      <c r="N201" s="104"/>
      <c r="O201" s="105"/>
      <c r="P201" s="66"/>
      <c r="Q201" s="106"/>
      <c r="R201" s="106"/>
      <c r="S201" s="39"/>
    </row>
    <row r="202" spans="1:63" x14ac:dyDescent="0.25">
      <c r="C202" s="107"/>
      <c r="D202" s="107"/>
      <c r="E202" s="107"/>
      <c r="F202" s="107"/>
      <c r="G202" s="17"/>
      <c r="H202" s="56"/>
      <c r="I202" s="87"/>
      <c r="J202" s="25"/>
      <c r="K202" s="7"/>
      <c r="L202" s="25"/>
      <c r="M202" s="8"/>
      <c r="N202" s="15"/>
      <c r="O202" s="5"/>
      <c r="P202" s="15"/>
      <c r="Q202" s="28"/>
      <c r="R202" s="25"/>
      <c r="S202" s="7"/>
    </row>
    <row r="203" spans="1:63" x14ac:dyDescent="0.25">
      <c r="D203" s="76"/>
      <c r="E203" s="76"/>
      <c r="G203" s="17"/>
      <c r="H203" s="56"/>
      <c r="I203" s="87"/>
      <c r="J203" s="25"/>
      <c r="K203" s="7"/>
      <c r="L203" s="25"/>
      <c r="M203" s="9"/>
      <c r="N203" s="15"/>
      <c r="O203" s="5"/>
      <c r="P203" s="15"/>
      <c r="Q203" s="28"/>
      <c r="R203" s="25"/>
      <c r="S203" s="7"/>
    </row>
    <row r="204" spans="1:63" x14ac:dyDescent="0.25">
      <c r="D204" s="76"/>
      <c r="E204" s="76"/>
      <c r="G204" s="17"/>
      <c r="H204" s="56"/>
      <c r="I204" s="87"/>
      <c r="J204" s="25"/>
      <c r="K204" s="7"/>
      <c r="L204" s="25"/>
      <c r="M204" s="9"/>
      <c r="N204" s="15"/>
      <c r="O204" s="5"/>
      <c r="P204" s="15"/>
      <c r="Q204" s="28"/>
      <c r="R204" s="25"/>
      <c r="S204" s="7"/>
    </row>
    <row r="205" spans="1:63" x14ac:dyDescent="0.25">
      <c r="D205" s="76"/>
      <c r="E205" s="76"/>
      <c r="G205" s="17"/>
      <c r="H205" s="56"/>
      <c r="I205" s="87"/>
      <c r="J205" s="25"/>
      <c r="K205" s="7"/>
      <c r="L205" s="25"/>
      <c r="M205" s="9"/>
      <c r="N205" s="15"/>
      <c r="O205" s="5"/>
      <c r="P205" s="15"/>
      <c r="Q205" s="28"/>
      <c r="R205" s="25"/>
      <c r="S205" s="7"/>
    </row>
    <row r="206" spans="1:63" x14ac:dyDescent="0.25">
      <c r="D206" s="76"/>
      <c r="E206" s="76"/>
      <c r="G206" s="17"/>
      <c r="H206" s="56"/>
      <c r="I206" s="87"/>
      <c r="J206" s="25"/>
      <c r="K206" s="7"/>
      <c r="L206" s="25"/>
      <c r="M206" s="9"/>
      <c r="N206" s="15"/>
      <c r="O206" s="5"/>
      <c r="P206" s="15"/>
      <c r="Q206" s="28"/>
      <c r="R206" s="25"/>
      <c r="S206" s="7"/>
    </row>
    <row r="207" spans="1:63" x14ac:dyDescent="0.25">
      <c r="D207" s="76"/>
      <c r="E207" s="76"/>
      <c r="G207" s="17"/>
      <c r="H207" s="56"/>
      <c r="I207" s="87"/>
      <c r="J207" s="25"/>
      <c r="K207" s="7"/>
      <c r="L207" s="25"/>
      <c r="M207" s="9"/>
      <c r="N207" s="15"/>
      <c r="O207" s="5"/>
      <c r="P207" s="15"/>
      <c r="Q207" s="28"/>
      <c r="R207" s="25"/>
      <c r="S207" s="7"/>
    </row>
    <row r="208" spans="1:63" x14ac:dyDescent="0.25">
      <c r="G208" s="27"/>
      <c r="H208" s="57"/>
      <c r="J208" s="22"/>
    </row>
  </sheetData>
  <autoFilter ref="A1:T196">
    <sortState ref="A2:T196">
      <sortCondition ref="G1:G196"/>
    </sortState>
  </autoFilter>
  <dataConsolidate/>
  <mergeCells count="5">
    <mergeCell ref="G201:J201"/>
    <mergeCell ref="K201:L201"/>
    <mergeCell ref="N201:O201"/>
    <mergeCell ref="Q201:R201"/>
    <mergeCell ref="C198:F202"/>
  </mergeCells>
  <pageMargins left="0.70866141732283472" right="0.70866141732283472" top="0.74803149606299213" bottom="0.74803149606299213" header="0.31496062992125984" footer="0.31496062992125984"/>
  <pageSetup paperSize="8" scale="57" fitToHeight="3" orientation="landscape" r:id="rId1"/>
  <rowBreaks count="2" manualBreakCount="2">
    <brk id="55" max="19" man="1"/>
    <brk id="11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Ростов-на-Дону</vt:lpstr>
      <vt:lpstr>'Ростов-на-Дону'!Область_печати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Банников</dc:creator>
  <cp:lastModifiedBy>Артем Банников</cp:lastModifiedBy>
  <cp:lastPrinted>2021-04-08T14:47:03Z</cp:lastPrinted>
  <dcterms:created xsi:type="dcterms:W3CDTF">2015-12-10T05:58:22Z</dcterms:created>
  <dcterms:modified xsi:type="dcterms:W3CDTF">2021-04-29T10:11:05Z</dcterms:modified>
</cp:coreProperties>
</file>